
<file path=[Content_Types].xml><?xml version="1.0" encoding="utf-8"?>
<Types xmlns="http://schemas.openxmlformats.org/package/2006/content-types">
  <Override PartName="/xl/revisions/revisionLog16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101.xml" ContentType="application/vnd.openxmlformats-officedocument.spreadsheetml.revisionLog+xml"/>
  <Default Extension="rels" ContentType="application/vnd.openxmlformats-package.relationships+xml"/>
  <Override PartName="/xl/revisions/revisionLog16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11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4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11.xml" ContentType="application/vnd.openxmlformats-officedocument.spreadsheetml.revisionLog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0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411111.xml" ContentType="application/vnd.openxmlformats-officedocument.spreadsheetml.revisionLog+xml"/>
  <Override PartName="/docProps/core.xml" ContentType="application/vnd.openxmlformats-package.core-properties+xml"/>
  <Override PartName="/xl/revisions/revisionLog1111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611111.xml" ContentType="application/vnd.openxmlformats-officedocument.spreadsheetml.revisionLog+xml"/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91.xml" ContentType="application/vnd.openxmlformats-officedocument.spreadsheetml.revisionLog+xml"/>
  <Default Extension="emf" ContentType="image/x-emf"/>
  <Override PartName="/xl/revisions/revisionLog15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640" windowHeight="11760"/>
  </bookViews>
  <sheets>
    <sheet name="RMR - 2025 " sheetId="1" r:id="rId1"/>
  </sheets>
  <calcPr calcId="124519"/>
  <customWorkbookViews>
    <customWorkbookView name="José Ivaldo Gonçalves - Modo de exibição pessoal" guid="{BFBF14C5-8F43-4327-964D-C3721EBBE767}" mergeInterval="0" personalView="1" maximized="1" xWindow="1" yWindow="1" windowWidth="1366" windowHeight="530" activeSheetId="1"/>
    <customWorkbookView name="gelmar.alves - Modo de exibição pessoal" guid="{BB23D0A1-0912-4730-91DD-F104F1EF71BF}" mergeInterval="0" personalView="1" maximized="1" xWindow="1" yWindow="1" windowWidth="1360" windowHeight="538" activeSheetId="1"/>
    <customWorkbookView name="jose.junior - Modo de exibição pessoal" guid="{29D25C6F-0E47-4C4F-AC4A-82E4D72B51A9}" mergeInterval="0" personalView="1" maximized="1" xWindow="1" yWindow="1" windowWidth="1356" windowHeight="538" activeSheetId="1"/>
  </customWorkbookViews>
</workbook>
</file>

<file path=xl/calcChain.xml><?xml version="1.0" encoding="utf-8"?>
<calcChain xmlns="http://schemas.openxmlformats.org/spreadsheetml/2006/main">
  <c r="AG16" i="1"/>
  <c r="AD16"/>
  <c r="AD17"/>
  <c r="D88"/>
  <c r="D96"/>
  <c r="AD33" l="1"/>
  <c r="AE33"/>
  <c r="AG33"/>
  <c r="AH33" s="1"/>
  <c r="N41"/>
  <c r="AF33" l="1"/>
  <c r="G34"/>
  <c r="D147" l="1"/>
  <c r="E147" s="1"/>
  <c r="K41"/>
  <c r="K34"/>
  <c r="K27"/>
  <c r="D99"/>
  <c r="D95"/>
  <c r="F41"/>
  <c r="F34"/>
  <c r="F27"/>
  <c r="Q27"/>
  <c r="T34"/>
  <c r="K44" l="1"/>
  <c r="F44"/>
  <c r="P27" l="1"/>
  <c r="Q34" l="1"/>
  <c r="J27"/>
  <c r="P41"/>
  <c r="P34"/>
  <c r="O27"/>
  <c r="O34"/>
  <c r="O41"/>
  <c r="D106"/>
  <c r="S27"/>
  <c r="R34"/>
  <c r="I34"/>
  <c r="M41"/>
  <c r="M34"/>
  <c r="M27"/>
  <c r="S41"/>
  <c r="S34"/>
  <c r="D97"/>
  <c r="D98"/>
  <c r="D100"/>
  <c r="D101"/>
  <c r="E101" s="1"/>
  <c r="D102"/>
  <c r="E102" s="1"/>
  <c r="D103"/>
  <c r="E103" s="1"/>
  <c r="D104"/>
  <c r="D105"/>
  <c r="D107"/>
  <c r="D108"/>
  <c r="D109"/>
  <c r="D110"/>
  <c r="D111"/>
  <c r="D112"/>
  <c r="E112" s="1"/>
  <c r="D113"/>
  <c r="E113" s="1"/>
  <c r="D115"/>
  <c r="D116"/>
  <c r="D117"/>
  <c r="D118"/>
  <c r="D120"/>
  <c r="D121"/>
  <c r="D122"/>
  <c r="D123"/>
  <c r="N27"/>
  <c r="AE38"/>
  <c r="AE39"/>
  <c r="AE40"/>
  <c r="AD40"/>
  <c r="AE31"/>
  <c r="AE32"/>
  <c r="AD31"/>
  <c r="AD32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E146" s="1"/>
  <c r="D148"/>
  <c r="E148" s="1"/>
  <c r="D151"/>
  <c r="D152"/>
  <c r="D153"/>
  <c r="D150"/>
  <c r="D155"/>
  <c r="D156"/>
  <c r="D157"/>
  <c r="D158"/>
  <c r="O44" l="1"/>
  <c r="P44"/>
  <c r="M44"/>
  <c r="S44"/>
  <c r="W27"/>
  <c r="E136" l="1"/>
  <c r="E137"/>
  <c r="E138"/>
  <c r="E139"/>
  <c r="E140"/>
  <c r="E131"/>
  <c r="E132"/>
  <c r="E133"/>
  <c r="E134"/>
  <c r="E135"/>
  <c r="E145"/>
  <c r="E144"/>
  <c r="E141"/>
  <c r="E142"/>
  <c r="E143"/>
  <c r="E130"/>
  <c r="E151"/>
  <c r="E152"/>
  <c r="E153"/>
  <c r="E121"/>
  <c r="E122"/>
  <c r="E123"/>
  <c r="E116"/>
  <c r="E117"/>
  <c r="E110"/>
  <c r="E111"/>
  <c r="E104"/>
  <c r="E105"/>
  <c r="E106"/>
  <c r="E107"/>
  <c r="E108"/>
  <c r="E109"/>
  <c r="E96"/>
  <c r="E97"/>
  <c r="E98"/>
  <c r="E99"/>
  <c r="E100"/>
  <c r="W41"/>
  <c r="W34"/>
  <c r="Z41"/>
  <c r="Z34"/>
  <c r="Z27"/>
  <c r="W44" l="1"/>
  <c r="E95"/>
  <c r="E158" l="1"/>
  <c r="E157"/>
  <c r="E156"/>
  <c r="E155"/>
  <c r="E150"/>
  <c r="E120"/>
  <c r="E118"/>
  <c r="E115"/>
  <c r="AB41"/>
  <c r="AA41"/>
  <c r="Y41"/>
  <c r="X41"/>
  <c r="V41"/>
  <c r="U41"/>
  <c r="T41"/>
  <c r="R41"/>
  <c r="Q41"/>
  <c r="L41"/>
  <c r="J41"/>
  <c r="I41"/>
  <c r="H41"/>
  <c r="G41"/>
  <c r="E41"/>
  <c r="D41"/>
  <c r="C41"/>
  <c r="AG40"/>
  <c r="AH40" s="1"/>
  <c r="AG39"/>
  <c r="AH39" s="1"/>
  <c r="AD39"/>
  <c r="AG38"/>
  <c r="AH38" s="1"/>
  <c r="AD38"/>
  <c r="AG37"/>
  <c r="AH37" s="1"/>
  <c r="AE37"/>
  <c r="AD37"/>
  <c r="AB34"/>
  <c r="AA34"/>
  <c r="Y34"/>
  <c r="X34"/>
  <c r="V34"/>
  <c r="U34"/>
  <c r="N34"/>
  <c r="L34"/>
  <c r="J34"/>
  <c r="H34"/>
  <c r="E34"/>
  <c r="D34"/>
  <c r="C34"/>
  <c r="AG32"/>
  <c r="AH32" s="1"/>
  <c r="AG31"/>
  <c r="AH31" s="1"/>
  <c r="AG30"/>
  <c r="AH30" s="1"/>
  <c r="AE30"/>
  <c r="AD30"/>
  <c r="AB27"/>
  <c r="AA27"/>
  <c r="Z44"/>
  <c r="Y27"/>
  <c r="X27"/>
  <c r="V27"/>
  <c r="U27"/>
  <c r="T27"/>
  <c r="R27"/>
  <c r="L27"/>
  <c r="I27"/>
  <c r="H27"/>
  <c r="G27"/>
  <c r="E27"/>
  <c r="D27"/>
  <c r="C27"/>
  <c r="AG26"/>
  <c r="AH26" s="1"/>
  <c r="AD26"/>
  <c r="AF26" s="1"/>
  <c r="AG25"/>
  <c r="AH25" s="1"/>
  <c r="AD25"/>
  <c r="AF25" s="1"/>
  <c r="AG24"/>
  <c r="AH24" s="1"/>
  <c r="AD24"/>
  <c r="AF24" s="1"/>
  <c r="AG23"/>
  <c r="AH23" s="1"/>
  <c r="AD23"/>
  <c r="AF23" s="1"/>
  <c r="AG22"/>
  <c r="AH22" s="1"/>
  <c r="AD22"/>
  <c r="AF22" s="1"/>
  <c r="AG21"/>
  <c r="AH21" s="1"/>
  <c r="AD21"/>
  <c r="AF21" s="1"/>
  <c r="AG20"/>
  <c r="AH20" s="1"/>
  <c r="AD20"/>
  <c r="AF20" s="1"/>
  <c r="AG19"/>
  <c r="AH19" s="1"/>
  <c r="AD19"/>
  <c r="AF19" s="1"/>
  <c r="AG18"/>
  <c r="AH18" s="1"/>
  <c r="AD18"/>
  <c r="AF18" s="1"/>
  <c r="AG17"/>
  <c r="AH17" s="1"/>
  <c r="AF17"/>
  <c r="AH16"/>
  <c r="AF16"/>
  <c r="AG15"/>
  <c r="AH15" s="1"/>
  <c r="AD15"/>
  <c r="AF15" s="1"/>
  <c r="AG14"/>
  <c r="AH14" s="1"/>
  <c r="AD14"/>
  <c r="AF14" s="1"/>
  <c r="AG13"/>
  <c r="AH13" s="1"/>
  <c r="AD13"/>
  <c r="AF13" s="1"/>
  <c r="AG12"/>
  <c r="AH12" s="1"/>
  <c r="AD12"/>
  <c r="AF12" s="1"/>
  <c r="AG11"/>
  <c r="AH11" s="1"/>
  <c r="AD11"/>
  <c r="AF11" s="1"/>
  <c r="AG10"/>
  <c r="AH10" s="1"/>
  <c r="AD10"/>
  <c r="AF10" s="1"/>
  <c r="AG9"/>
  <c r="AH9" s="1"/>
  <c r="AD9"/>
  <c r="AF9" s="1"/>
  <c r="AG8"/>
  <c r="AH8" s="1"/>
  <c r="AE8"/>
  <c r="AD8"/>
  <c r="AF8" l="1"/>
  <c r="H44"/>
  <c r="N44"/>
  <c r="U44"/>
  <c r="J44"/>
  <c r="R44"/>
  <c r="X44"/>
  <c r="AA44"/>
  <c r="G44"/>
  <c r="AB44"/>
  <c r="D44"/>
  <c r="I44"/>
  <c r="V44"/>
  <c r="C44"/>
  <c r="Q44"/>
  <c r="E44"/>
  <c r="AF30"/>
  <c r="AF40"/>
  <c r="AH41"/>
  <c r="L44"/>
  <c r="Y44"/>
  <c r="T44"/>
  <c r="AF38"/>
  <c r="AF37"/>
  <c r="AF31"/>
  <c r="AF32"/>
  <c r="AF39"/>
  <c r="AH34"/>
  <c r="AH27"/>
  <c r="AH44" l="1"/>
  <c r="AH46" s="1"/>
</calcChain>
</file>

<file path=xl/sharedStrings.xml><?xml version="1.0" encoding="utf-8"?>
<sst xmlns="http://schemas.openxmlformats.org/spreadsheetml/2006/main" count="299" uniqueCount="152">
  <si>
    <t xml:space="preserve">PRODUTOS                          </t>
  </si>
  <si>
    <t>COMPARAÇÃO DE PREÇOS</t>
  </si>
  <si>
    <t>PREÇO MÉDIO POR PRODUTO</t>
  </si>
  <si>
    <t>ALIMENTAÇÃO</t>
  </si>
  <si>
    <t>MAIOR</t>
  </si>
  <si>
    <t>MENOR</t>
  </si>
  <si>
    <t>DIFERENÇA PERCENTUAL</t>
  </si>
  <si>
    <t xml:space="preserve">ARROZ </t>
  </si>
  <si>
    <t>Kg</t>
  </si>
  <si>
    <t>CAFÉ EM PÓ</t>
  </si>
  <si>
    <t>250 gr</t>
  </si>
  <si>
    <t>FARINHA DE MANDIOCA TORRADA</t>
  </si>
  <si>
    <t>BATATA INGLESA</t>
  </si>
  <si>
    <t>CEBOLA</t>
  </si>
  <si>
    <t>ALHO</t>
  </si>
  <si>
    <t>ÓLEO DE SOJA</t>
  </si>
  <si>
    <t>900ml</t>
  </si>
  <si>
    <t>LEITE EM PÓ INTEGRAL</t>
  </si>
  <si>
    <t>200 gr</t>
  </si>
  <si>
    <t>MACARRÃO ESPAGUETE</t>
  </si>
  <si>
    <t>CHARQUE DE SEGUNDA</t>
  </si>
  <si>
    <t>LIMPEZA DOMÉSTICA</t>
  </si>
  <si>
    <t>SABÃO EM PÓ</t>
  </si>
  <si>
    <t>SABÃO EM BARRA</t>
  </si>
  <si>
    <t>ÁGUA SANITÁRIA</t>
  </si>
  <si>
    <t>L</t>
  </si>
  <si>
    <t>HIGIENE PESSOAL</t>
  </si>
  <si>
    <t>CREME DENTAL</t>
  </si>
  <si>
    <t>SABONETE</t>
  </si>
  <si>
    <t>VALOR TOTAL  POR FORNECEDOR</t>
  </si>
  <si>
    <t>VALOR TOTAL MÉDIO</t>
  </si>
  <si>
    <t>Pact. 500gr</t>
  </si>
  <si>
    <t>FEIJÃO MULATINHO OU CARIOCA</t>
  </si>
  <si>
    <t xml:space="preserve">CARNE BOVINA DE SEGUNDA </t>
  </si>
  <si>
    <t>FRANGO  INTEIRO</t>
  </si>
  <si>
    <t xml:space="preserve">ABSORVENTE HIGIÊNICO </t>
  </si>
  <si>
    <t>AÇÚCAR CRISTAL</t>
  </si>
  <si>
    <t>Bandeja c/30</t>
  </si>
  <si>
    <t>500gr</t>
  </si>
  <si>
    <t xml:space="preserve">Pct 5 unid. </t>
  </si>
  <si>
    <t>Pct 8 unid.</t>
  </si>
  <si>
    <t>Pct 4 unid.</t>
  </si>
  <si>
    <t>Pct 08 unid.</t>
  </si>
  <si>
    <t>SUB-TOTAL POR FORNECEDOR</t>
  </si>
  <si>
    <t>ALIMENTAÇÃO + LIMPEZA DOMÉSTICA + HIGIENE PESSOAL</t>
  </si>
  <si>
    <t>MEDIDA</t>
  </si>
  <si>
    <t>FORNECEDORES</t>
  </si>
  <si>
    <t>DIFERENÇA %</t>
  </si>
  <si>
    <t>VALOR TOTAL DO PRODUTO POR FAMÍLIA</t>
  </si>
  <si>
    <t>LOCAL</t>
  </si>
  <si>
    <t>RMR</t>
  </si>
  <si>
    <t>VALOR DA CESTA BÁSICA</t>
  </si>
  <si>
    <t>FUBÁ DE MILHO</t>
  </si>
  <si>
    <t>500 gr</t>
  </si>
  <si>
    <t xml:space="preserve">Pct 5 UNID. </t>
  </si>
  <si>
    <t>Pct 8 UNID.</t>
  </si>
  <si>
    <t>Pct. 4 UNID.</t>
  </si>
  <si>
    <t>Pct. 08 UNID.</t>
  </si>
  <si>
    <t>Bnd 30 unid.</t>
  </si>
  <si>
    <t>QUANTIDADE MÉDIA POR FAMÍLIA (4)</t>
  </si>
  <si>
    <t>RECIFE</t>
  </si>
  <si>
    <t xml:space="preserve">RECIFE </t>
  </si>
  <si>
    <t>CAMARAGIBE</t>
  </si>
  <si>
    <t>OLINDA</t>
  </si>
  <si>
    <t>PAULISTA</t>
  </si>
  <si>
    <t>Pct 350gr</t>
  </si>
  <si>
    <t>Pct  350gr</t>
  </si>
  <si>
    <t>MERCADO EXTRA</t>
  </si>
  <si>
    <t xml:space="preserve">FARINHA DE MANDIOCA </t>
  </si>
  <si>
    <t>PAPEL HIGIÊNICO (30 METROS)</t>
  </si>
  <si>
    <t>01. SUPERMERCADO CARREFOUR:   RUA FRANCISCO DA CUNHA, 919 - BOA VIAGEM - RECIFE-PE</t>
  </si>
  <si>
    <t>PRODUTOS</t>
  </si>
  <si>
    <t>Tubo 70/85gr</t>
  </si>
  <si>
    <t>Unid.70/85gr</t>
  </si>
  <si>
    <t>70/85gr</t>
  </si>
  <si>
    <r>
      <rPr>
        <b/>
        <sz val="10.5"/>
        <rFont val="Verdana"/>
        <family val="2"/>
      </rPr>
      <t xml:space="preserve">RENDE MAIS </t>
    </r>
    <r>
      <rPr>
        <b/>
        <sz val="8"/>
        <rFont val="Verdana"/>
        <family val="2"/>
      </rPr>
      <t>SUPERMERCADO</t>
    </r>
  </si>
  <si>
    <t>Pct 400gr</t>
  </si>
  <si>
    <t>JABOATÃO DOS GUARARAPES</t>
  </si>
  <si>
    <t xml:space="preserve">OVOS </t>
  </si>
  <si>
    <t xml:space="preserve">OVOS   </t>
  </si>
  <si>
    <t xml:space="preserve">OVOS  </t>
  </si>
  <si>
    <t>Obs.: Os produtos em falta no estabelecimento estão marcados com X</t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</si>
  <si>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CARREFOUR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</si>
  <si>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</si>
  <si>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DESKONTÃO</t>
    </r>
  </si>
  <si>
    <t xml:space="preserve"> LOCAIS PESQUISADOS - RMR - REGIÃO METROPOLITANA DO RECIFE</t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</si>
  <si>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SOBERANO</t>
    </r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</si>
  <si>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RM EXPRESS</t>
    </r>
  </si>
  <si>
    <r>
      <rPr>
        <b/>
        <sz val="8"/>
        <rFont val="Verdana"/>
        <family val="2"/>
      </rPr>
      <t xml:space="preserve"> 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</si>
  <si>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ATACADÃO</t>
    </r>
  </si>
  <si>
    <r>
      <t xml:space="preserve">SUPERMERCADO </t>
    </r>
    <r>
      <rPr>
        <b/>
        <sz val="11"/>
        <rFont val="Verdana"/>
        <family val="2"/>
      </rPr>
      <t>RECIBOM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</si>
  <si>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NOVO ATACAREJO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</si>
  <si>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PÃO DE AÇÚCAR</t>
    </r>
  </si>
  <si>
    <r>
      <rPr>
        <b/>
        <sz val="8"/>
        <rFont val="Verdana"/>
        <family val="2"/>
      </rPr>
      <t>SUPERMERCADO</t>
    </r>
    <r>
      <rPr>
        <b/>
        <sz val="10"/>
        <rFont val="Verdana"/>
        <family val="2"/>
      </rPr>
      <t xml:space="preserve"> </t>
    </r>
    <r>
      <rPr>
        <b/>
        <sz val="10.5"/>
        <rFont val="Verdana"/>
        <family val="2"/>
      </rPr>
      <t xml:space="preserve">GUARARAPES 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</si>
  <si>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ASSAI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</si>
  <si>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>MIX MATEUS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</si>
  <si>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ECONÔMICO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</si>
  <si>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TREVO</t>
    </r>
  </si>
  <si>
    <t>02. SUPERMERCADO TREVO:   AV. DOMINGOS FERREIRA, 1990 - BOA VIAGEM - RECIFE-PE</t>
  </si>
  <si>
    <t>04. SUPERMERCADO ASSAI:  AV. MAL. MASCARENHAS DE MORAIS, 2056 - IMBIRIBEIRA - RECIFE-PE</t>
  </si>
  <si>
    <t>05. SUPERMERCADO MIX MATEUS: AV. DR. JOSÉ RUFINO, 1670 - AREIAS - RECIFE - PE.</t>
  </si>
  <si>
    <t>06. SUPERMERCADO PAJEÚ:  (CEASA) ROD. BR.101-SUL - CURADO - RECIFE-PE</t>
  </si>
  <si>
    <t>07. SUPERMERCADO DESKONTÃO: AV. MAL. MASCARENHAS DE MORAIS, 2471 - IMBIRIBEIRA - RECIFE - PE.</t>
  </si>
  <si>
    <t>08. SUPERMERCADO ARCO-MIX: AV. CAXANGÁ, 3243 - IPUTINGA - RECIFE - PE</t>
  </si>
  <si>
    <t>09. SUPERMERCADO NOVO ATACAREJO: AV. GENERAL SAN MARTIN, 1449 - SAN MARTIN - RECIFE - PE</t>
  </si>
  <si>
    <t>10. SUPERMERCADO ECONÔMICO: ESTRADA DE BELÉM, 964 - CAMPO GRANDE - RECIFE-PE</t>
  </si>
  <si>
    <t>11. QUITANDARIA HORTIFRUTI: ESTRADA DE BELÉM, 313 - HIPÓDROMO - RECIFE-PE</t>
  </si>
  <si>
    <t xml:space="preserve">12. SUPERMERCADO PÃO DE AÇÚCAR: AV. CONS. ROSA E SILVA, 614 - AFLITOS-  RECIFE - PE   </t>
  </si>
  <si>
    <t>14. SUPERMERCADO RM EXPRESS: RUA PARAÍSO, 48 (ESQUINA AV. MÁRIO MELO) - SANTO AMARO - RECIFE - PE</t>
  </si>
  <si>
    <t>16. SUPERMERCADO ARCO-MIX: RUA ELIZA CABRAL DE SOUZA, 78 - CENTRO - CAMARAGIBE-PE</t>
  </si>
  <si>
    <t>18. SUPERMERCADO ATACADÃO: AV. PAN NORDESTINA,778 - GUADALUPE - OLINDA-PE</t>
  </si>
  <si>
    <t>19. MERCADO EXTRA: AV. PRESIDENTE GETÚLIO VARGAS, 411 - BAIRRO NOVO - OLINDA-PE</t>
  </si>
  <si>
    <t>20. SUPERMERCADO RECIBOM: AV. GOV. CARLOS DE LIMA CAVALCANTE, 515 - BULTRINS - OLINDA-PE</t>
  </si>
  <si>
    <t>21. ATACAREJO MIRANDA: RUA SIQUEIRA CAMPOS, 589, CENTRO - PAULISTA-PE</t>
  </si>
  <si>
    <t>23. SUPERMERCADO RENDE MAIS: RUA DA FEIRA, 415 - CENTRO - PAULISTA-PE</t>
  </si>
  <si>
    <t>26. SUPERMERCADO GUARARAPES: AV. BARRETO DE MENEZES, 1164 - PRAZERES - JABOATÃO DOS GUARARAPES-PE</t>
  </si>
  <si>
    <t>FÍGADO BOVINO</t>
  </si>
  <si>
    <r>
      <rPr>
        <b/>
        <sz val="11"/>
        <rFont val="Verdana"/>
        <family val="2"/>
      </rPr>
      <t xml:space="preserve">PANORAMA   </t>
    </r>
    <r>
      <rPr>
        <b/>
        <sz val="8"/>
        <rFont val="Verdana"/>
        <family val="2"/>
      </rPr>
      <t>SUPERMERCADO</t>
    </r>
  </si>
  <si>
    <t>22. PANORAMA SUPERMERCADO: RODOVIA PE - 15 - N. 55,  CENTRO - PAULISTA-PE</t>
  </si>
  <si>
    <t>FRANGO INTEIRO</t>
  </si>
  <si>
    <t>BANANA PACOVAN OU PRATA</t>
  </si>
  <si>
    <r>
      <t xml:space="preserve">BANANA PACOVAN OU PRATA </t>
    </r>
    <r>
      <rPr>
        <sz val="8"/>
        <rFont val="Verdana"/>
        <family val="2"/>
      </rPr>
      <t>(COLETADO O MENOR PREÇO)</t>
    </r>
  </si>
  <si>
    <t>ESPONJA DE LÃ DE AÇO</t>
  </si>
  <si>
    <r>
      <t xml:space="preserve">FÍGADO BOVINO </t>
    </r>
    <r>
      <rPr>
        <sz val="7"/>
        <rFont val="Verdana"/>
        <family val="2"/>
      </rPr>
      <t>(RESF.OU CONGELADO)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</si>
  <si>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PAJEÚ</t>
    </r>
  </si>
  <si>
    <r>
      <t xml:space="preserve">FRANGO INTEIRO </t>
    </r>
    <r>
      <rPr>
        <sz val="7"/>
        <rFont val="Verdana"/>
        <family val="2"/>
      </rPr>
      <t xml:space="preserve"> (RESF.OU CONGELADO)</t>
    </r>
  </si>
  <si>
    <r>
      <rPr>
        <b/>
        <sz val="8"/>
        <rFont val="Verdana"/>
        <family val="2"/>
      </rPr>
      <t xml:space="preserve">SUPERMERCADO    </t>
    </r>
    <r>
      <rPr>
        <b/>
        <sz val="9"/>
        <rFont val="Verdana"/>
        <family val="2"/>
      </rPr>
      <t xml:space="preserve">                       </t>
    </r>
    <r>
      <rPr>
        <b/>
        <sz val="11"/>
        <rFont val="Verdana"/>
        <family val="2"/>
      </rPr>
      <t xml:space="preserve">                ATACAREJO LEGAL</t>
    </r>
  </si>
  <si>
    <t xml:space="preserve">ATACAREJO MIRANDA </t>
  </si>
  <si>
    <t>SUPER IDEAL ATACAREJO</t>
  </si>
  <si>
    <t>24. SUPER IDEAL ATACAREJO: AV. BARRETO DE MENEZES, 1627 - PRAZERES - JABOATÃO DOS GUARARAPES-PE</t>
  </si>
  <si>
    <t>13. SUPERMERCADO SOBERANO: RUA BARÃO DE ITAMARACÁ, 57 - ESPINHEIRO - RECIFE - PE</t>
  </si>
  <si>
    <r>
      <rPr>
        <b/>
        <sz val="8"/>
        <rFont val="Verdana"/>
        <family val="2"/>
      </rPr>
      <t xml:space="preserve">SUPERMERCADO </t>
    </r>
    <r>
      <rPr>
        <b/>
        <sz val="10"/>
        <rFont val="Verdana"/>
        <family val="2"/>
      </rPr>
      <t>ATACAREJO IDEAL</t>
    </r>
  </si>
  <si>
    <t>17. SUPERMERCADO ATACAREJO IDEAL: AV. DR. BELMINO CORREIA, 1240 - NOVO CARMELO - CAMARAGIBE-PE</t>
  </si>
  <si>
    <t>IMPACTO DO VALOR TOTAL DA CESTA BÁSICA SOBRE O SALÁRIO MINÍMO VIGENTE DE R$ 1.518,00</t>
  </si>
  <si>
    <t>PERCENTUAL SOBRE R$ 1.518,00</t>
  </si>
  <si>
    <t>15. ATACAREJO LEGAL: RUA SEVERINO RODRIGUES, 327 - BAIRRO NOVO DO CARMELO, CAMARAGIBE - PE</t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</si>
  <si>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RECIBOM</t>
    </r>
  </si>
  <si>
    <t>03. SUPERMERCADO RECIBOM: RUA CONDE DE IRAJÁ, 632 - TORRE - RECIFE-PE</t>
  </si>
  <si>
    <t>25. SUPERMERCADO BOM VIZINHO: AV. GUARARAPES, 330 - PRAZERES - JABOATÃO DOS GUARARAPES-PE</t>
  </si>
  <si>
    <r>
      <rPr>
        <b/>
        <sz val="8"/>
        <rFont val="Verdana"/>
        <family val="2"/>
      </rPr>
      <t xml:space="preserve"> SUPERMERCADO</t>
    </r>
    <r>
      <rPr>
        <b/>
        <sz val="11"/>
        <rFont val="Verdana"/>
        <family val="2"/>
      </rPr>
      <t xml:space="preserve"> </t>
    </r>
    <r>
      <rPr>
        <b/>
        <sz val="10.5"/>
        <rFont val="Verdana"/>
        <family val="2"/>
      </rPr>
      <t>BOM VIZINHO</t>
    </r>
  </si>
  <si>
    <r>
      <t>PAPEL HIGIÊNICO (</t>
    </r>
    <r>
      <rPr>
        <sz val="10"/>
        <rFont val="Verdana"/>
        <family val="2"/>
      </rPr>
      <t>30 METROS</t>
    </r>
    <r>
      <rPr>
        <sz val="11"/>
        <rFont val="Verdana"/>
        <family val="2"/>
      </rPr>
      <t>)</t>
    </r>
  </si>
  <si>
    <t>JUNHO</t>
  </si>
  <si>
    <r>
      <rPr>
        <b/>
        <sz val="9.5"/>
        <rFont val="Verdana"/>
        <family val="2"/>
      </rPr>
      <t xml:space="preserve">QUITANDARIA </t>
    </r>
    <r>
      <rPr>
        <b/>
        <sz val="9"/>
        <rFont val="Verdana"/>
        <family val="2"/>
      </rPr>
      <t>HORTIFRUTI</t>
    </r>
  </si>
  <si>
    <t>PESQUISA DE PREÇOS - CESTA BÁSICA - RMR - JULHO/2025</t>
  </si>
  <si>
    <t>JULHO</t>
  </si>
  <si>
    <t>COMPARATIVO DOS MENORES PREÇOS COM MÊS ANTERIOR- RMR - JULHO / 2025</t>
  </si>
  <si>
    <t>IMPACTO SOBRE O SALÁRIO MÍNIMO - RMR - JULHO/ 2025</t>
  </si>
  <si>
    <t>x</t>
  </si>
  <si>
    <t>PESQUISA REALIZADA PELA GERÊNCIA DE FISCALIZAÇÃO DO PROCON/PE NO PERÍODO DE 21 A 25 DE JULHO/2025</t>
  </si>
  <si>
    <t>COMPARATIVO DA PESQUISA DE CESTA BÁSICA COM MESES ANTERIORES  -  RMR  -  JULHO / 2025</t>
  </si>
  <si>
    <t>COMPARATIVO DOS MAIORES PREÇOS COM MÊS ANTERIOR - RMR - JULHO /2025</t>
  </si>
  <si>
    <t>BISCOITO MAISENA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</si>
</sst>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Calibri"/>
      <family val="2"/>
    </font>
    <font>
      <sz val="11"/>
      <name val="Calibri"/>
      <family val="2"/>
    </font>
    <font>
      <b/>
      <sz val="8"/>
      <name val="Verdana"/>
      <family val="2"/>
    </font>
    <font>
      <b/>
      <sz val="14"/>
      <name val="Calibri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3"/>
      <name val="Times New Roman"/>
      <family val="1"/>
    </font>
    <font>
      <b/>
      <sz val="18"/>
      <name val="Verdana"/>
      <family val="2"/>
    </font>
    <font>
      <b/>
      <sz val="9"/>
      <name val="Verdana"/>
      <family val="2"/>
    </font>
    <font>
      <b/>
      <sz val="24"/>
      <name val="Verdana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9.5"/>
      <name val="Verdana"/>
      <family val="2"/>
    </font>
    <font>
      <b/>
      <sz val="20"/>
      <name val="Verdana"/>
      <family val="2"/>
    </font>
    <font>
      <b/>
      <sz val="10.5"/>
      <name val="Verdana"/>
      <family val="2"/>
    </font>
    <font>
      <b/>
      <sz val="13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7"/>
      <name val="Verdana"/>
      <family val="2"/>
    </font>
    <font>
      <b/>
      <sz val="15"/>
      <name val="Verdana"/>
      <family val="2"/>
    </font>
    <font>
      <sz val="8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8" tint="0.39997558519241921"/>
        <bgColor indexed="51"/>
      </patternFill>
    </fill>
    <fill>
      <patternFill patternType="solid">
        <fgColor theme="0"/>
        <bgColor indexed="41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51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41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 tint="-4.9989318521683403E-2"/>
        <bgColor indexed="5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51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8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41" xfId="0" applyNumberFormat="1" applyFont="1" applyBorder="1" applyAlignment="1">
      <alignment horizontal="center" vertical="center"/>
    </xf>
    <xf numFmtId="2" fontId="8" fillId="0" borderId="42" xfId="0" applyNumberFormat="1" applyFont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/>
    </xf>
    <xf numFmtId="2" fontId="8" fillId="0" borderId="44" xfId="1" applyNumberFormat="1" applyFont="1" applyBorder="1" applyAlignment="1">
      <alignment horizontal="center" vertical="center" wrapText="1"/>
    </xf>
    <xf numFmtId="2" fontId="8" fillId="0" borderId="45" xfId="1" applyNumberFormat="1" applyFont="1" applyBorder="1" applyAlignment="1">
      <alignment horizontal="center" vertical="center" wrapText="1"/>
    </xf>
    <xf numFmtId="2" fontId="8" fillId="0" borderId="46" xfId="1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2" fontId="8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2" fontId="8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/>
    <xf numFmtId="0" fontId="8" fillId="0" borderId="2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/>
    </xf>
    <xf numFmtId="0" fontId="8" fillId="0" borderId="50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59" xfId="0" applyFont="1" applyBorder="1" applyAlignment="1">
      <alignment horizontal="left" vertical="center"/>
    </xf>
    <xf numFmtId="2" fontId="8" fillId="0" borderId="60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left" vertical="center"/>
    </xf>
    <xf numFmtId="0" fontId="8" fillId="0" borderId="61" xfId="0" applyFont="1" applyBorder="1" applyAlignment="1">
      <alignment vertical="center"/>
    </xf>
    <xf numFmtId="2" fontId="8" fillId="2" borderId="2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68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10" borderId="33" xfId="0" applyFont="1" applyFill="1" applyBorder="1" applyAlignment="1">
      <alignment horizontal="center"/>
    </xf>
    <xf numFmtId="0" fontId="9" fillId="10" borderId="57" xfId="0" applyFont="1" applyFill="1" applyBorder="1" applyAlignment="1">
      <alignment horizontal="center"/>
    </xf>
    <xf numFmtId="0" fontId="5" fillId="10" borderId="57" xfId="0" applyFont="1" applyFill="1" applyBorder="1"/>
    <xf numFmtId="0" fontId="5" fillId="10" borderId="58" xfId="0" applyFont="1" applyFill="1" applyBorder="1"/>
    <xf numFmtId="0" fontId="8" fillId="2" borderId="69" xfId="0" applyFont="1" applyFill="1" applyBorder="1" applyAlignment="1">
      <alignment vertical="center"/>
    </xf>
    <xf numFmtId="0" fontId="8" fillId="2" borderId="70" xfId="1" applyFont="1" applyFill="1" applyBorder="1" applyAlignment="1">
      <alignment horizontal="center" vertical="center" wrapText="1"/>
    </xf>
    <xf numFmtId="0" fontId="8" fillId="0" borderId="73" xfId="0" applyFont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76" xfId="1" applyFont="1" applyBorder="1" applyAlignment="1">
      <alignment horizontal="center" vertical="center" wrapText="1"/>
    </xf>
    <xf numFmtId="2" fontId="8" fillId="15" borderId="13" xfId="0" applyNumberFormat="1" applyFont="1" applyFill="1" applyBorder="1" applyAlignment="1">
      <alignment horizontal="center" vertical="center"/>
    </xf>
    <xf numFmtId="10" fontId="8" fillId="16" borderId="14" xfId="1" applyNumberFormat="1" applyFont="1" applyFill="1" applyBorder="1" applyAlignment="1">
      <alignment horizontal="center" vertical="center" wrapText="1"/>
    </xf>
    <xf numFmtId="10" fontId="8" fillId="16" borderId="16" xfId="1" applyNumberFormat="1" applyFont="1" applyFill="1" applyBorder="1" applyAlignment="1">
      <alignment horizontal="center" vertical="center" wrapText="1"/>
    </xf>
    <xf numFmtId="10" fontId="8" fillId="16" borderId="18" xfId="1" applyNumberFormat="1" applyFont="1" applyFill="1" applyBorder="1" applyAlignment="1">
      <alignment horizontal="center" vertical="center" wrapText="1"/>
    </xf>
    <xf numFmtId="10" fontId="9" fillId="18" borderId="8" xfId="0" applyNumberFormat="1" applyFont="1" applyFill="1" applyBorder="1" applyAlignment="1">
      <alignment horizontal="center" vertical="center"/>
    </xf>
    <xf numFmtId="0" fontId="9" fillId="8" borderId="38" xfId="1" applyFont="1" applyFill="1" applyBorder="1" applyAlignment="1">
      <alignment horizontal="center" vertical="center" wrapText="1"/>
    </xf>
    <xf numFmtId="0" fontId="9" fillId="8" borderId="26" xfId="1" applyFont="1" applyFill="1" applyBorder="1" applyAlignment="1">
      <alignment horizontal="center" vertical="center" wrapText="1"/>
    </xf>
    <xf numFmtId="0" fontId="9" fillId="8" borderId="9" xfId="1" applyFont="1" applyFill="1" applyBorder="1" applyAlignment="1">
      <alignment horizontal="center" vertical="center" wrapText="1"/>
    </xf>
    <xf numFmtId="0" fontId="18" fillId="8" borderId="9" xfId="1" applyFont="1" applyFill="1" applyBorder="1" applyAlignment="1">
      <alignment horizontal="center" vertical="center" wrapText="1"/>
    </xf>
    <xf numFmtId="0" fontId="6" fillId="8" borderId="38" xfId="1" applyFont="1" applyFill="1" applyBorder="1" applyAlignment="1">
      <alignment horizontal="center" vertical="center" wrapText="1"/>
    </xf>
    <xf numFmtId="0" fontId="9" fillId="8" borderId="27" xfId="1" applyFont="1" applyFill="1" applyBorder="1" applyAlignment="1">
      <alignment horizontal="center" vertical="center" wrapText="1"/>
    </xf>
    <xf numFmtId="0" fontId="11" fillId="8" borderId="9" xfId="1" applyFont="1" applyFill="1" applyBorder="1" applyAlignment="1">
      <alignment horizontal="center" vertical="center" wrapText="1"/>
    </xf>
    <xf numFmtId="0" fontId="11" fillId="8" borderId="38" xfId="1" applyFont="1" applyFill="1" applyBorder="1" applyAlignment="1">
      <alignment horizontal="center" vertical="center" wrapText="1"/>
    </xf>
    <xf numFmtId="0" fontId="27" fillId="7" borderId="67" xfId="1" applyFont="1" applyFill="1" applyBorder="1" applyAlignment="1">
      <alignment horizontal="center" vertical="center" wrapText="1"/>
    </xf>
    <xf numFmtId="0" fontId="27" fillId="7" borderId="39" xfId="1" applyFont="1" applyFill="1" applyBorder="1" applyAlignment="1">
      <alignment horizontal="center" vertical="center" wrapText="1"/>
    </xf>
    <xf numFmtId="0" fontId="27" fillId="7" borderId="65" xfId="1" applyFont="1" applyFill="1" applyBorder="1" applyAlignment="1">
      <alignment horizontal="center" vertical="center" wrapText="1"/>
    </xf>
    <xf numFmtId="0" fontId="27" fillId="7" borderId="66" xfId="1" applyFont="1" applyFill="1" applyBorder="1" applyAlignment="1">
      <alignment horizontal="center" vertical="center" wrapText="1"/>
    </xf>
    <xf numFmtId="0" fontId="27" fillId="7" borderId="21" xfId="1" applyFont="1" applyFill="1" applyBorder="1" applyAlignment="1">
      <alignment horizontal="center" vertical="center" wrapText="1"/>
    </xf>
    <xf numFmtId="0" fontId="27" fillId="7" borderId="54" xfId="1" applyFont="1" applyFill="1" applyBorder="1" applyAlignment="1">
      <alignment horizontal="center" vertical="center" wrapText="1"/>
    </xf>
    <xf numFmtId="0" fontId="9" fillId="8" borderId="55" xfId="1" applyFont="1" applyFill="1" applyBorder="1" applyAlignment="1">
      <alignment horizontal="center" vertical="center" wrapText="1"/>
    </xf>
    <xf numFmtId="0" fontId="27" fillId="7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2" fontId="8" fillId="20" borderId="12" xfId="0" applyNumberFormat="1" applyFont="1" applyFill="1" applyBorder="1" applyAlignment="1">
      <alignment horizontal="center" vertical="center"/>
    </xf>
    <xf numFmtId="2" fontId="8" fillId="20" borderId="15" xfId="0" applyNumberFormat="1" applyFont="1" applyFill="1" applyBorder="1" applyAlignment="1">
      <alignment horizontal="center" vertical="center"/>
    </xf>
    <xf numFmtId="2" fontId="8" fillId="20" borderId="17" xfId="0" applyNumberFormat="1" applyFont="1" applyFill="1" applyBorder="1" applyAlignment="1">
      <alignment horizontal="center" vertical="center"/>
    </xf>
    <xf numFmtId="0" fontId="22" fillId="21" borderId="42" xfId="1" applyFont="1" applyFill="1" applyBorder="1" applyAlignment="1">
      <alignment horizontal="center" vertical="center" wrapText="1"/>
    </xf>
    <xf numFmtId="0" fontId="22" fillId="21" borderId="45" xfId="1" applyFont="1" applyFill="1" applyBorder="1" applyAlignment="1">
      <alignment horizontal="center" vertical="center" wrapText="1"/>
    </xf>
    <xf numFmtId="0" fontId="22" fillId="21" borderId="79" xfId="1" applyFont="1" applyFill="1" applyBorder="1" applyAlignment="1">
      <alignment horizontal="center" vertical="center" wrapText="1"/>
    </xf>
    <xf numFmtId="0" fontId="22" fillId="21" borderId="1" xfId="1" applyFont="1" applyFill="1" applyBorder="1" applyAlignment="1">
      <alignment horizontal="center" vertical="center" wrapText="1"/>
    </xf>
    <xf numFmtId="0" fontId="22" fillId="21" borderId="57" xfId="1" applyFont="1" applyFill="1" applyBorder="1" applyAlignment="1">
      <alignment horizontal="center" vertical="center" wrapText="1"/>
    </xf>
    <xf numFmtId="0" fontId="18" fillId="21" borderId="57" xfId="1" applyFont="1" applyFill="1" applyBorder="1" applyAlignment="1">
      <alignment horizontal="center" vertical="center" wrapText="1"/>
    </xf>
    <xf numFmtId="0" fontId="22" fillId="21" borderId="58" xfId="1" applyFont="1" applyFill="1" applyBorder="1" applyAlignment="1">
      <alignment horizontal="center" vertical="center" wrapText="1"/>
    </xf>
    <xf numFmtId="2" fontId="9" fillId="22" borderId="28" xfId="0" applyNumberFormat="1" applyFont="1" applyFill="1" applyBorder="1" applyAlignment="1">
      <alignment horizontal="center" vertical="center"/>
    </xf>
    <xf numFmtId="2" fontId="9" fillId="22" borderId="8" xfId="0" applyNumberFormat="1" applyFont="1" applyFill="1" applyBorder="1" applyAlignment="1">
      <alignment horizontal="center" vertical="center"/>
    </xf>
    <xf numFmtId="2" fontId="9" fillId="24" borderId="28" xfId="0" applyNumberFormat="1" applyFont="1" applyFill="1" applyBorder="1" applyAlignment="1">
      <alignment horizontal="center" vertical="center"/>
    </xf>
    <xf numFmtId="2" fontId="9" fillId="23" borderId="8" xfId="0" applyNumberFormat="1" applyFont="1" applyFill="1" applyBorder="1" applyAlignment="1">
      <alignment horizontal="center" vertical="center"/>
    </xf>
    <xf numFmtId="0" fontId="8" fillId="23" borderId="38" xfId="0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27" fillId="7" borderId="41" xfId="1" applyFont="1" applyFill="1" applyBorder="1" applyAlignment="1">
      <alignment horizontal="center" vertical="center" wrapText="1"/>
    </xf>
    <xf numFmtId="0" fontId="9" fillId="8" borderId="6" xfId="1" applyFont="1" applyFill="1" applyBorder="1" applyAlignment="1">
      <alignment horizontal="center" vertical="center" wrapText="1"/>
    </xf>
    <xf numFmtId="0" fontId="9" fillId="8" borderId="85" xfId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23" fillId="3" borderId="33" xfId="1" applyFont="1" applyFill="1" applyBorder="1" applyAlignment="1">
      <alignment horizontal="center" vertical="center" wrapText="1"/>
    </xf>
    <xf numFmtId="0" fontId="23" fillId="3" borderId="57" xfId="1" applyFont="1" applyFill="1" applyBorder="1" applyAlignment="1">
      <alignment horizontal="center" vertical="center" wrapText="1"/>
    </xf>
    <xf numFmtId="0" fontId="23" fillId="3" borderId="58" xfId="1" applyFont="1" applyFill="1" applyBorder="1" applyAlignment="1">
      <alignment horizontal="center" vertical="center" wrapText="1"/>
    </xf>
    <xf numFmtId="0" fontId="26" fillId="4" borderId="80" xfId="1" applyFont="1" applyFill="1" applyBorder="1" applyAlignment="1">
      <alignment horizontal="center" vertical="center" wrapText="1"/>
    </xf>
    <xf numFmtId="0" fontId="26" fillId="4" borderId="81" xfId="1" applyFont="1" applyFill="1" applyBorder="1" applyAlignment="1">
      <alignment horizontal="center" vertical="center" wrapText="1"/>
    </xf>
    <xf numFmtId="0" fontId="26" fillId="4" borderId="83" xfId="1" applyFont="1" applyFill="1" applyBorder="1" applyAlignment="1">
      <alignment horizontal="center" vertical="center" wrapText="1"/>
    </xf>
    <xf numFmtId="0" fontId="29" fillId="4" borderId="29" xfId="1" applyFont="1" applyFill="1" applyBorder="1" applyAlignment="1">
      <alignment horizontal="center" vertical="center" wrapText="1"/>
    </xf>
    <xf numFmtId="0" fontId="29" fillId="4" borderId="82" xfId="1" applyFont="1" applyFill="1" applyBorder="1" applyAlignment="1">
      <alignment horizontal="center" vertical="center" wrapText="1"/>
    </xf>
    <xf numFmtId="0" fontId="29" fillId="4" borderId="25" xfId="1" applyFont="1" applyFill="1" applyBorder="1" applyAlignment="1">
      <alignment horizontal="center" vertical="center" wrapText="1"/>
    </xf>
    <xf numFmtId="0" fontId="25" fillId="4" borderId="58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11" fillId="5" borderId="27" xfId="1" applyFont="1" applyFill="1" applyBorder="1" applyAlignment="1">
      <alignment horizontal="center" vertical="center" wrapText="1"/>
    </xf>
    <xf numFmtId="0" fontId="11" fillId="5" borderId="54" xfId="1" applyFont="1" applyFill="1" applyBorder="1" applyAlignment="1">
      <alignment horizontal="center" vertical="center" wrapText="1"/>
    </xf>
    <xf numFmtId="0" fontId="11" fillId="5" borderId="41" xfId="1" applyFont="1" applyFill="1" applyBorder="1" applyAlignment="1">
      <alignment horizontal="center" vertical="center" wrapText="1"/>
    </xf>
    <xf numFmtId="10" fontId="3" fillId="6" borderId="53" xfId="1" applyNumberFormat="1" applyFont="1" applyFill="1" applyBorder="1" applyAlignment="1">
      <alignment horizontal="center" vertical="center" wrapText="1"/>
    </xf>
    <xf numFmtId="10" fontId="2" fillId="6" borderId="35" xfId="1" applyNumberFormat="1" applyFont="1" applyFill="1" applyBorder="1" applyAlignment="1">
      <alignment horizontal="center" vertical="center" wrapText="1"/>
    </xf>
    <xf numFmtId="10" fontId="2" fillId="6" borderId="37" xfId="1" applyNumberFormat="1" applyFont="1" applyFill="1" applyBorder="1" applyAlignment="1">
      <alignment horizontal="center" vertical="center" wrapText="1"/>
    </xf>
    <xf numFmtId="10" fontId="9" fillId="6" borderId="38" xfId="1" applyNumberFormat="1" applyFont="1" applyFill="1" applyBorder="1" applyAlignment="1">
      <alignment horizontal="center" vertical="center" wrapText="1"/>
    </xf>
    <xf numFmtId="10" fontId="9" fillId="6" borderId="54" xfId="1" applyNumberFormat="1" applyFont="1" applyFill="1" applyBorder="1" applyAlignment="1">
      <alignment horizontal="center" vertical="center" wrapText="1"/>
    </xf>
    <xf numFmtId="10" fontId="9" fillId="6" borderId="84" xfId="1" applyNumberFormat="1" applyFont="1" applyFill="1" applyBorder="1" applyAlignment="1">
      <alignment horizontal="center" vertical="center" wrapText="1"/>
    </xf>
    <xf numFmtId="10" fontId="9" fillId="19" borderId="38" xfId="1" applyNumberFormat="1" applyFont="1" applyFill="1" applyBorder="1" applyAlignment="1">
      <alignment horizontal="center" vertical="center" wrapText="1"/>
    </xf>
    <xf numFmtId="10" fontId="9" fillId="19" borderId="54" xfId="1" applyNumberFormat="1" applyFont="1" applyFill="1" applyBorder="1" applyAlignment="1">
      <alignment horizontal="center" vertical="center" wrapText="1"/>
    </xf>
    <xf numFmtId="10" fontId="9" fillId="19" borderId="84" xfId="1" applyNumberFormat="1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/>
    </xf>
    <xf numFmtId="0" fontId="5" fillId="10" borderId="23" xfId="0" applyFont="1" applyFill="1" applyBorder="1"/>
    <xf numFmtId="0" fontId="5" fillId="10" borderId="24" xfId="0" applyFont="1" applyFill="1" applyBorder="1"/>
    <xf numFmtId="10" fontId="9" fillId="13" borderId="38" xfId="1" applyNumberFormat="1" applyFont="1" applyFill="1" applyBorder="1" applyAlignment="1">
      <alignment horizontal="center" vertical="center" wrapText="1"/>
    </xf>
    <xf numFmtId="10" fontId="9" fillId="13" borderId="54" xfId="1" applyNumberFormat="1" applyFont="1" applyFill="1" applyBorder="1" applyAlignment="1">
      <alignment horizontal="center" vertical="center" wrapText="1"/>
    </xf>
    <xf numFmtId="10" fontId="9" fillId="13" borderId="84" xfId="1" applyNumberFormat="1" applyFont="1" applyFill="1" applyBorder="1" applyAlignment="1">
      <alignment horizontal="center" vertical="center" wrapText="1"/>
    </xf>
    <xf numFmtId="10" fontId="9" fillId="14" borderId="38" xfId="1" applyNumberFormat="1" applyFont="1" applyFill="1" applyBorder="1" applyAlignment="1">
      <alignment horizontal="center" vertical="center" wrapText="1"/>
    </xf>
    <xf numFmtId="10" fontId="9" fillId="14" borderId="54" xfId="1" applyNumberFormat="1" applyFont="1" applyFill="1" applyBorder="1" applyAlignment="1">
      <alignment horizontal="center" vertical="center" wrapText="1"/>
    </xf>
    <xf numFmtId="10" fontId="9" fillId="14" borderId="84" xfId="1" applyNumberFormat="1" applyFont="1" applyFill="1" applyBorder="1" applyAlignment="1">
      <alignment horizontal="center" vertical="center" wrapText="1"/>
    </xf>
    <xf numFmtId="0" fontId="25" fillId="9" borderId="66" xfId="1" applyFont="1" applyFill="1" applyBorder="1" applyAlignment="1">
      <alignment horizontal="center" vertical="center" wrapText="1"/>
    </xf>
    <xf numFmtId="0" fontId="25" fillId="9" borderId="11" xfId="1" applyFont="1" applyFill="1" applyBorder="1" applyAlignment="1">
      <alignment horizontal="center" vertical="center" wrapText="1"/>
    </xf>
    <xf numFmtId="0" fontId="25" fillId="9" borderId="67" xfId="1" applyFont="1" applyFill="1" applyBorder="1" applyAlignment="1">
      <alignment horizontal="center" vertical="center" wrapText="1"/>
    </xf>
    <xf numFmtId="0" fontId="9" fillId="22" borderId="22" xfId="0" applyFont="1" applyFill="1" applyBorder="1" applyAlignment="1">
      <alignment horizontal="center" vertical="center"/>
    </xf>
    <xf numFmtId="0" fontId="9" fillId="22" borderId="30" xfId="0" applyFont="1" applyFill="1" applyBorder="1" applyAlignment="1">
      <alignment horizontal="center" vertical="center"/>
    </xf>
    <xf numFmtId="2" fontId="9" fillId="23" borderId="28" xfId="0" applyNumberFormat="1" applyFont="1" applyFill="1" applyBorder="1" applyAlignment="1">
      <alignment horizontal="center" vertical="center"/>
    </xf>
    <xf numFmtId="2" fontId="9" fillId="23" borderId="40" xfId="0" applyNumberFormat="1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32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9" fillId="23" borderId="28" xfId="0" applyFont="1" applyFill="1" applyBorder="1" applyAlignment="1">
      <alignment horizontal="right" vertical="center"/>
    </xf>
    <xf numFmtId="0" fontId="9" fillId="23" borderId="40" xfId="0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center" vertical="center"/>
    </xf>
    <xf numFmtId="10" fontId="9" fillId="0" borderId="57" xfId="0" applyNumberFormat="1" applyFont="1" applyBorder="1" applyAlignment="1">
      <alignment horizontal="center" vertical="center"/>
    </xf>
    <xf numFmtId="10" fontId="9" fillId="0" borderId="58" xfId="0" applyNumberFormat="1" applyFont="1" applyBorder="1" applyAlignment="1">
      <alignment horizontal="center" vertical="center"/>
    </xf>
    <xf numFmtId="0" fontId="9" fillId="23" borderId="22" xfId="0" applyFont="1" applyFill="1" applyBorder="1" applyAlignment="1">
      <alignment horizontal="center" vertical="center"/>
    </xf>
    <xf numFmtId="0" fontId="9" fillId="23" borderId="30" xfId="0" applyFont="1" applyFill="1" applyBorder="1" applyAlignment="1">
      <alignment horizontal="center" vertical="center"/>
    </xf>
    <xf numFmtId="0" fontId="9" fillId="22" borderId="28" xfId="0" applyFont="1" applyFill="1" applyBorder="1" applyAlignment="1">
      <alignment horizontal="center" vertical="center"/>
    </xf>
    <xf numFmtId="0" fontId="9" fillId="22" borderId="40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9" fillId="23" borderId="31" xfId="0" applyFont="1" applyFill="1" applyBorder="1" applyAlignment="1">
      <alignment horizontal="center" vertical="center"/>
    </xf>
    <xf numFmtId="0" fontId="9" fillId="23" borderId="49" xfId="0" applyFont="1" applyFill="1" applyBorder="1" applyAlignment="1">
      <alignment horizontal="center" vertical="center"/>
    </xf>
    <xf numFmtId="0" fontId="9" fillId="23" borderId="26" xfId="0" applyFont="1" applyFill="1" applyBorder="1" applyAlignment="1">
      <alignment horizontal="center" vertical="center"/>
    </xf>
    <xf numFmtId="0" fontId="9" fillId="23" borderId="9" xfId="0" applyFont="1" applyFill="1" applyBorder="1" applyAlignment="1">
      <alignment horizontal="center" vertical="center"/>
    </xf>
    <xf numFmtId="0" fontId="9" fillId="23" borderId="27" xfId="0" applyFont="1" applyFill="1" applyBorder="1" applyAlignment="1">
      <alignment horizontal="center" vertical="center"/>
    </xf>
    <xf numFmtId="0" fontId="9" fillId="23" borderId="22" xfId="0" applyFont="1" applyFill="1" applyBorder="1" applyAlignment="1">
      <alignment horizontal="left" vertical="center"/>
    </xf>
    <xf numFmtId="0" fontId="9" fillId="23" borderId="23" xfId="0" applyFont="1" applyFill="1" applyBorder="1" applyAlignment="1">
      <alignment horizontal="left" vertical="center"/>
    </xf>
    <xf numFmtId="0" fontId="9" fillId="23" borderId="24" xfId="0" applyFont="1" applyFill="1" applyBorder="1" applyAlignment="1">
      <alignment horizontal="left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57" xfId="0" applyFont="1" applyFill="1" applyBorder="1" applyAlignment="1">
      <alignment horizontal="center" vertical="center"/>
    </xf>
    <xf numFmtId="0" fontId="3" fillId="20" borderId="58" xfId="0" applyFont="1" applyFill="1" applyBorder="1" applyAlignment="1">
      <alignment horizontal="center" vertical="center"/>
    </xf>
    <xf numFmtId="0" fontId="3" fillId="9" borderId="33" xfId="1" applyFont="1" applyFill="1" applyBorder="1" applyAlignment="1">
      <alignment horizontal="center" vertical="center" wrapText="1"/>
    </xf>
    <xf numFmtId="0" fontId="3" fillId="9" borderId="57" xfId="1" applyFont="1" applyFill="1" applyBorder="1" applyAlignment="1">
      <alignment horizontal="center" vertical="center" wrapText="1"/>
    </xf>
    <xf numFmtId="0" fontId="3" fillId="9" borderId="58" xfId="1" applyFont="1" applyFill="1" applyBorder="1" applyAlignment="1">
      <alignment horizontal="center" vertical="center" wrapText="1"/>
    </xf>
    <xf numFmtId="10" fontId="9" fillId="0" borderId="64" xfId="0" applyNumberFormat="1" applyFont="1" applyBorder="1" applyAlignment="1">
      <alignment horizontal="center" vertical="center"/>
    </xf>
    <xf numFmtId="10" fontId="9" fillId="0" borderId="62" xfId="0" applyNumberFormat="1" applyFont="1" applyBorder="1" applyAlignment="1">
      <alignment horizontal="center" vertical="center"/>
    </xf>
    <xf numFmtId="10" fontId="9" fillId="0" borderId="63" xfId="0" applyNumberFormat="1" applyFont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9" fillId="17" borderId="86" xfId="0" applyFont="1" applyFill="1" applyBorder="1" applyAlignment="1">
      <alignment horizontal="center" vertical="center"/>
    </xf>
    <xf numFmtId="0" fontId="9" fillId="17" borderId="88" xfId="0" applyFont="1" applyFill="1" applyBorder="1" applyAlignment="1">
      <alignment horizontal="center" vertical="center"/>
    </xf>
    <xf numFmtId="0" fontId="9" fillId="17" borderId="87" xfId="0" applyFont="1" applyFill="1" applyBorder="1" applyAlignment="1">
      <alignment horizontal="center" vertical="center"/>
    </xf>
    <xf numFmtId="0" fontId="9" fillId="17" borderId="65" xfId="0" applyFont="1" applyFill="1" applyBorder="1" applyAlignment="1">
      <alignment horizontal="center" vertical="center"/>
    </xf>
    <xf numFmtId="0" fontId="9" fillId="26" borderId="21" xfId="1" applyFont="1" applyFill="1" applyBorder="1" applyAlignment="1">
      <alignment horizontal="center" vertical="center" wrapText="1"/>
    </xf>
    <xf numFmtId="0" fontId="9" fillId="26" borderId="1" xfId="1" applyFont="1" applyFill="1" applyBorder="1" applyAlignment="1">
      <alignment horizontal="center" vertical="center" wrapText="1"/>
    </xf>
    <xf numFmtId="0" fontId="9" fillId="26" borderId="89" xfId="1" applyFont="1" applyFill="1" applyBorder="1" applyAlignment="1">
      <alignment horizontal="center" vertical="center" wrapText="1"/>
    </xf>
    <xf numFmtId="0" fontId="9" fillId="26" borderId="65" xfId="1" applyFont="1" applyFill="1" applyBorder="1" applyAlignment="1">
      <alignment horizontal="center" vertical="center" wrapText="1"/>
    </xf>
    <xf numFmtId="10" fontId="9" fillId="27" borderId="90" xfId="1" applyNumberFormat="1" applyFont="1" applyFill="1" applyBorder="1" applyAlignment="1">
      <alignment horizontal="center" vertical="center" wrapText="1"/>
    </xf>
    <xf numFmtId="10" fontId="9" fillId="27" borderId="0" xfId="1" applyNumberFormat="1" applyFont="1" applyFill="1" applyBorder="1" applyAlignment="1">
      <alignment horizontal="center" vertical="center" wrapText="1"/>
    </xf>
    <xf numFmtId="10" fontId="9" fillId="27" borderId="89" xfId="1" applyNumberFormat="1" applyFont="1" applyFill="1" applyBorder="1" applyAlignment="1">
      <alignment horizontal="center" vertical="center" wrapText="1"/>
    </xf>
    <xf numFmtId="10" fontId="9" fillId="27" borderId="7" xfId="1" applyNumberFormat="1" applyFont="1" applyFill="1" applyBorder="1" applyAlignment="1">
      <alignment horizontal="center" vertical="center" wrapText="1"/>
    </xf>
    <xf numFmtId="10" fontId="9" fillId="27" borderId="87" xfId="1" applyNumberFormat="1" applyFont="1" applyFill="1" applyBorder="1" applyAlignment="1">
      <alignment horizontal="center" vertical="center" wrapText="1"/>
    </xf>
    <xf numFmtId="10" fontId="9" fillId="27" borderId="65" xfId="1" applyNumberFormat="1" applyFont="1" applyFill="1" applyBorder="1" applyAlignment="1">
      <alignment horizontal="center" vertical="center" wrapText="1"/>
    </xf>
    <xf numFmtId="0" fontId="9" fillId="8" borderId="85" xfId="1" applyFont="1" applyFill="1" applyBorder="1" applyAlignment="1">
      <alignment horizontal="center" vertical="center" wrapText="1"/>
    </xf>
    <xf numFmtId="0" fontId="9" fillId="8" borderId="21" xfId="1" applyFont="1" applyFill="1" applyBorder="1" applyAlignment="1">
      <alignment horizontal="center" vertical="center" wrapText="1"/>
    </xf>
    <xf numFmtId="17" fontId="9" fillId="17" borderId="6" xfId="0" applyNumberFormat="1" applyFont="1" applyFill="1" applyBorder="1" applyAlignment="1">
      <alignment horizontal="center" vertical="center"/>
    </xf>
    <xf numFmtId="17" fontId="9" fillId="17" borderId="21" xfId="0" applyNumberFormat="1" applyFont="1" applyFill="1" applyBorder="1" applyAlignment="1">
      <alignment horizontal="center" vertical="center"/>
    </xf>
    <xf numFmtId="10" fontId="9" fillId="0" borderId="36" xfId="0" applyNumberFormat="1" applyFont="1" applyBorder="1" applyAlignment="1">
      <alignment horizontal="center" vertical="center"/>
    </xf>
    <xf numFmtId="10" fontId="9" fillId="0" borderId="52" xfId="0" applyNumberFormat="1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12" borderId="26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3" fillId="9" borderId="55" xfId="1" applyFont="1" applyFill="1" applyBorder="1" applyAlignment="1">
      <alignment horizontal="center" vertical="center" wrapText="1"/>
    </xf>
    <xf numFmtId="0" fontId="3" fillId="9" borderId="0" xfId="1" applyFont="1" applyFill="1" applyBorder="1" applyAlignment="1">
      <alignment horizontal="center" vertical="center" wrapText="1"/>
    </xf>
    <xf numFmtId="0" fontId="3" fillId="9" borderId="56" xfId="1" applyFont="1" applyFill="1" applyBorder="1" applyAlignment="1">
      <alignment horizontal="center" vertical="center" wrapText="1"/>
    </xf>
    <xf numFmtId="10" fontId="9" fillId="2" borderId="71" xfId="0" applyNumberFormat="1" applyFont="1" applyFill="1" applyBorder="1" applyAlignment="1">
      <alignment horizontal="center" vertical="center"/>
    </xf>
    <xf numFmtId="10" fontId="9" fillId="2" borderId="72" xfId="0" applyNumberFormat="1" applyFont="1" applyFill="1" applyBorder="1" applyAlignment="1">
      <alignment horizontal="center" vertical="center"/>
    </xf>
    <xf numFmtId="10" fontId="9" fillId="0" borderId="74" xfId="0" applyNumberFormat="1" applyFont="1" applyBorder="1" applyAlignment="1">
      <alignment horizontal="center" vertical="center"/>
    </xf>
    <xf numFmtId="10" fontId="9" fillId="0" borderId="77" xfId="0" applyNumberFormat="1" applyFont="1" applyBorder="1" applyAlignment="1">
      <alignment horizontal="center" vertical="center"/>
    </xf>
    <xf numFmtId="10" fontId="9" fillId="0" borderId="78" xfId="0" applyNumberFormat="1" applyFont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10" fontId="9" fillId="25" borderId="34" xfId="1" applyNumberFormat="1" applyFont="1" applyFill="1" applyBorder="1" applyAlignment="1">
      <alignment horizontal="center" vertical="center" wrapText="1"/>
    </xf>
    <xf numFmtId="10" fontId="9" fillId="25" borderId="86" xfId="1" applyNumberFormat="1" applyFont="1" applyFill="1" applyBorder="1" applyAlignment="1">
      <alignment horizontal="center" vertical="center" wrapText="1"/>
    </xf>
    <xf numFmtId="10" fontId="9" fillId="25" borderId="88" xfId="1" applyNumberFormat="1" applyFont="1" applyFill="1" applyBorder="1" applyAlignment="1">
      <alignment horizontal="center" vertical="center" wrapText="1"/>
    </xf>
    <xf numFmtId="10" fontId="9" fillId="25" borderId="7" xfId="1" applyNumberFormat="1" applyFont="1" applyFill="1" applyBorder="1" applyAlignment="1">
      <alignment horizontal="center" vertical="center" wrapText="1"/>
    </xf>
    <xf numFmtId="10" fontId="9" fillId="25" borderId="87" xfId="1" applyNumberFormat="1" applyFont="1" applyFill="1" applyBorder="1" applyAlignment="1">
      <alignment horizontal="center" vertical="center" wrapText="1"/>
    </xf>
    <xf numFmtId="10" fontId="9" fillId="25" borderId="65" xfId="1" applyNumberFormat="1" applyFont="1" applyFill="1" applyBorder="1" applyAlignment="1">
      <alignment horizontal="center" vertical="center" wrapText="1"/>
    </xf>
    <xf numFmtId="10" fontId="9" fillId="0" borderId="40" xfId="0" applyNumberFormat="1" applyFont="1" applyBorder="1" applyAlignment="1">
      <alignment horizontal="center" vertical="center"/>
    </xf>
    <xf numFmtId="10" fontId="9" fillId="0" borderId="23" xfId="0" applyNumberFormat="1" applyFont="1" applyBorder="1" applyAlignment="1">
      <alignment horizontal="center" vertical="center"/>
    </xf>
    <xf numFmtId="10" fontId="9" fillId="0" borderId="24" xfId="0" applyNumberFormat="1" applyFont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9" fillId="0" borderId="9" xfId="0" applyNumberFormat="1" applyFont="1" applyBorder="1" applyAlignment="1">
      <alignment horizontal="center" vertical="center"/>
    </xf>
    <xf numFmtId="10" fontId="9" fillId="0" borderId="27" xfId="0" applyNumberFormat="1" applyFont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3" fillId="11" borderId="5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47</xdr:row>
      <xdr:rowOff>0</xdr:rowOff>
    </xdr:from>
    <xdr:to>
      <xdr:col>25</xdr:col>
      <xdr:colOff>1085176</xdr:colOff>
      <xdr:row>48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17050" y="19754850"/>
          <a:ext cx="1085850" cy="390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1897206</xdr:colOff>
      <xdr:row>0</xdr:row>
      <xdr:rowOff>121226</xdr:rowOff>
    </xdr:from>
    <xdr:to>
      <xdr:col>2</xdr:col>
      <xdr:colOff>305129</xdr:colOff>
      <xdr:row>0</xdr:row>
      <xdr:rowOff>1523999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7206" y="121226"/>
          <a:ext cx="2017898" cy="1402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754061</xdr:colOff>
      <xdr:row>0</xdr:row>
      <xdr:rowOff>188516</xdr:rowOff>
    </xdr:from>
    <xdr:to>
      <xdr:col>32</xdr:col>
      <xdr:colOff>658811</xdr:colOff>
      <xdr:row>0</xdr:row>
      <xdr:rowOff>1398192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369374" y="188516"/>
          <a:ext cx="4071937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4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5251E36-CBAD-4C14-8A58-EF69001258CC}" diskRevisions="1" revisionId="423" version="17">
  <header guid="{65251E36-CBAD-4C14-8A58-EF69001258CC}" dateTime="2025-07-28T09:24:13" maxSheetId="2" userName="José Ivaldo Gonçalves" r:id="rId47" minRId="422" maxRId="4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22" sId="1">
    <oc r="A108" t="inlineStr">
      <is>
        <t>BISCOITO MAIZENA</t>
      </is>
    </oc>
    <nc r="A108" t="inlineStr">
      <is>
        <t>BISCOITO MAISENA</t>
      </is>
    </nc>
  </rcc>
  <rcc rId="423" sId="1">
    <oc r="A143" t="inlineStr">
      <is>
        <t>BISCOITO MAIZENA</t>
      </is>
    </oc>
    <nc r="A143" t="inlineStr">
      <is>
        <t>BISCOITO MAISENA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371"/>
  <sheetViews>
    <sheetView tabSelected="1" topLeftCell="A16" zoomScaleSheetLayoutView="100" zoomScalePageLayoutView="120" workbookViewId="0">
      <selection activeCell="A143" sqref="A143"/>
    </sheetView>
  </sheetViews>
  <sheetFormatPr defaultRowHeight="15"/>
  <cols>
    <col min="1" max="1" width="38" style="3" customWidth="1"/>
    <col min="2" max="3" width="18.140625" customWidth="1"/>
    <col min="4" max="4" width="15.85546875" customWidth="1"/>
    <col min="5" max="5" width="16" customWidth="1"/>
    <col min="6" max="6" width="16.42578125" customWidth="1"/>
    <col min="7" max="7" width="16.28515625" customWidth="1"/>
    <col min="8" max="8" width="16.85546875" customWidth="1"/>
    <col min="9" max="11" width="16" customWidth="1"/>
    <col min="12" max="12" width="16.28515625" customWidth="1"/>
    <col min="13" max="13" width="16.140625" customWidth="1"/>
    <col min="14" max="14" width="15.7109375" customWidth="1"/>
    <col min="15" max="15" width="15.85546875" customWidth="1"/>
    <col min="16" max="16" width="16" customWidth="1"/>
    <col min="17" max="17" width="15.85546875" customWidth="1"/>
    <col min="18" max="19" width="16" customWidth="1"/>
    <col min="20" max="20" width="16.28515625" customWidth="1"/>
    <col min="21" max="22" width="15.42578125" customWidth="1"/>
    <col min="23" max="23" width="16" customWidth="1"/>
    <col min="24" max="24" width="15.42578125" customWidth="1"/>
    <col min="25" max="25" width="16" customWidth="1"/>
    <col min="26" max="26" width="17.140625" customWidth="1"/>
    <col min="27" max="27" width="16.7109375" customWidth="1"/>
    <col min="28" max="28" width="16.5703125" customWidth="1"/>
    <col min="29" max="29" width="15.5703125" customWidth="1"/>
    <col min="30" max="30" width="14.140625" customWidth="1"/>
    <col min="31" max="31" width="13.42578125" customWidth="1"/>
    <col min="32" max="32" width="15.140625" customWidth="1"/>
    <col min="33" max="33" width="13.5703125" customWidth="1"/>
    <col min="34" max="34" width="17.42578125" customWidth="1"/>
  </cols>
  <sheetData>
    <row r="1" spans="1:37" ht="130.5" customHeight="1">
      <c r="A1" s="148" t="s">
        <v>143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3"/>
      <c r="AJ1" s="3"/>
      <c r="AK1" s="3"/>
    </row>
    <row r="2" spans="1:37" ht="60" customHeight="1" thickBot="1">
      <c r="A2" s="150" t="s">
        <v>148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2"/>
      <c r="AI2" s="3"/>
      <c r="AJ2" s="3"/>
      <c r="AK2" s="3"/>
    </row>
    <row r="3" spans="1:37" ht="44.25" customHeight="1" thickBot="1">
      <c r="A3" s="153" t="s">
        <v>71</v>
      </c>
      <c r="B3" s="156" t="s">
        <v>45</v>
      </c>
      <c r="C3" s="159" t="s">
        <v>46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1" t="s">
        <v>59</v>
      </c>
      <c r="AD3" s="164" t="s">
        <v>1</v>
      </c>
      <c r="AE3" s="165"/>
      <c r="AF3" s="166"/>
      <c r="AG3" s="167" t="s">
        <v>2</v>
      </c>
      <c r="AH3" s="167" t="s">
        <v>48</v>
      </c>
      <c r="AI3" s="3"/>
      <c r="AJ3" s="3"/>
      <c r="AK3" s="3"/>
    </row>
    <row r="4" spans="1:37" ht="41.25" customHeight="1" thickBot="1">
      <c r="A4" s="154"/>
      <c r="B4" s="157"/>
      <c r="C4" s="117">
        <v>1</v>
      </c>
      <c r="D4" s="120">
        <v>2</v>
      </c>
      <c r="E4" s="124">
        <v>3</v>
      </c>
      <c r="F4" s="124">
        <v>4</v>
      </c>
      <c r="G4" s="117">
        <v>5</v>
      </c>
      <c r="H4" s="119">
        <v>6</v>
      </c>
      <c r="I4" s="118">
        <v>7</v>
      </c>
      <c r="J4" s="118">
        <v>8</v>
      </c>
      <c r="K4" s="118">
        <v>9</v>
      </c>
      <c r="L4" s="118">
        <v>10</v>
      </c>
      <c r="M4" s="120">
        <v>11</v>
      </c>
      <c r="N4" s="121">
        <v>12</v>
      </c>
      <c r="O4" s="121">
        <v>13</v>
      </c>
      <c r="P4" s="117">
        <v>14</v>
      </c>
      <c r="Q4" s="118">
        <v>15</v>
      </c>
      <c r="R4" s="122">
        <v>16</v>
      </c>
      <c r="S4" s="118">
        <v>17</v>
      </c>
      <c r="T4" s="118">
        <v>18</v>
      </c>
      <c r="U4" s="118">
        <v>19</v>
      </c>
      <c r="V4" s="118">
        <v>20</v>
      </c>
      <c r="W4" s="119">
        <v>21</v>
      </c>
      <c r="X4" s="122">
        <v>22</v>
      </c>
      <c r="Y4" s="118">
        <v>23</v>
      </c>
      <c r="Z4" s="118">
        <v>24</v>
      </c>
      <c r="AA4" s="144">
        <v>25</v>
      </c>
      <c r="AB4" s="144">
        <v>26</v>
      </c>
      <c r="AC4" s="162"/>
      <c r="AD4" s="170" t="s">
        <v>5</v>
      </c>
      <c r="AE4" s="176" t="s">
        <v>4</v>
      </c>
      <c r="AF4" s="179" t="s">
        <v>47</v>
      </c>
      <c r="AG4" s="168"/>
      <c r="AH4" s="168"/>
      <c r="AI4" s="3"/>
      <c r="AJ4" s="3"/>
      <c r="AK4" s="3"/>
    </row>
    <row r="5" spans="1:37" ht="59.25" customHeight="1">
      <c r="A5" s="154"/>
      <c r="B5" s="157"/>
      <c r="C5" s="114" t="s">
        <v>82</v>
      </c>
      <c r="D5" s="123" t="s">
        <v>97</v>
      </c>
      <c r="E5" s="123" t="s">
        <v>136</v>
      </c>
      <c r="F5" s="123" t="s">
        <v>94</v>
      </c>
      <c r="G5" s="146" t="s">
        <v>95</v>
      </c>
      <c r="H5" s="111" t="s">
        <v>124</v>
      </c>
      <c r="I5" s="109" t="s">
        <v>84</v>
      </c>
      <c r="J5" s="109" t="s">
        <v>83</v>
      </c>
      <c r="K5" s="109" t="s">
        <v>91</v>
      </c>
      <c r="L5" s="109" t="s">
        <v>96</v>
      </c>
      <c r="M5" s="109" t="s">
        <v>142</v>
      </c>
      <c r="N5" s="110" t="s">
        <v>92</v>
      </c>
      <c r="O5" s="145" t="s">
        <v>86</v>
      </c>
      <c r="P5" s="145" t="s">
        <v>87</v>
      </c>
      <c r="Q5" s="111" t="s">
        <v>126</v>
      </c>
      <c r="R5" s="110" t="s">
        <v>88</v>
      </c>
      <c r="S5" s="145" t="s">
        <v>131</v>
      </c>
      <c r="T5" s="112" t="s">
        <v>89</v>
      </c>
      <c r="U5" s="109" t="s">
        <v>67</v>
      </c>
      <c r="V5" s="113" t="s">
        <v>90</v>
      </c>
      <c r="W5" s="116" t="s">
        <v>127</v>
      </c>
      <c r="X5" s="113" t="s">
        <v>117</v>
      </c>
      <c r="Y5" s="145" t="s">
        <v>75</v>
      </c>
      <c r="Z5" s="114" t="s">
        <v>128</v>
      </c>
      <c r="AA5" s="115" t="s">
        <v>139</v>
      </c>
      <c r="AB5" s="116" t="s">
        <v>93</v>
      </c>
      <c r="AC5" s="162"/>
      <c r="AD5" s="171"/>
      <c r="AE5" s="177"/>
      <c r="AF5" s="180"/>
      <c r="AG5" s="168"/>
      <c r="AH5" s="168"/>
      <c r="AI5" s="3"/>
      <c r="AJ5" s="3"/>
      <c r="AK5" s="3"/>
    </row>
    <row r="6" spans="1:37" ht="42.75" customHeight="1">
      <c r="A6" s="155"/>
      <c r="B6" s="158"/>
      <c r="C6" s="130" t="s">
        <v>60</v>
      </c>
      <c r="D6" s="131" t="s">
        <v>60</v>
      </c>
      <c r="E6" s="131" t="s">
        <v>60</v>
      </c>
      <c r="F6" s="132" t="s">
        <v>60</v>
      </c>
      <c r="G6" s="133" t="s">
        <v>60</v>
      </c>
      <c r="H6" s="134" t="s">
        <v>60</v>
      </c>
      <c r="I6" s="131" t="s">
        <v>60</v>
      </c>
      <c r="J6" s="134" t="s">
        <v>61</v>
      </c>
      <c r="K6" s="131" t="s">
        <v>60</v>
      </c>
      <c r="L6" s="131" t="s">
        <v>60</v>
      </c>
      <c r="M6" s="131" t="s">
        <v>60</v>
      </c>
      <c r="N6" s="132" t="s">
        <v>60</v>
      </c>
      <c r="O6" s="133" t="s">
        <v>60</v>
      </c>
      <c r="P6" s="133" t="s">
        <v>60</v>
      </c>
      <c r="Q6" s="135" t="s">
        <v>62</v>
      </c>
      <c r="R6" s="131" t="s">
        <v>62</v>
      </c>
      <c r="S6" s="131" t="s">
        <v>62</v>
      </c>
      <c r="T6" s="131" t="s">
        <v>63</v>
      </c>
      <c r="U6" s="131" t="s">
        <v>63</v>
      </c>
      <c r="V6" s="131" t="s">
        <v>63</v>
      </c>
      <c r="W6" s="131" t="s">
        <v>64</v>
      </c>
      <c r="X6" s="134" t="s">
        <v>64</v>
      </c>
      <c r="Y6" s="131" t="s">
        <v>64</v>
      </c>
      <c r="Z6" s="134" t="s">
        <v>77</v>
      </c>
      <c r="AA6" s="131" t="s">
        <v>77</v>
      </c>
      <c r="AB6" s="136" t="s">
        <v>77</v>
      </c>
      <c r="AC6" s="163"/>
      <c r="AD6" s="172"/>
      <c r="AE6" s="178"/>
      <c r="AF6" s="181"/>
      <c r="AG6" s="169"/>
      <c r="AH6" s="169"/>
      <c r="AI6" s="3"/>
      <c r="AJ6" s="3"/>
      <c r="AK6" s="3"/>
    </row>
    <row r="7" spans="1:37" ht="30" customHeight="1" thickBot="1">
      <c r="A7" s="182" t="s">
        <v>3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4"/>
      <c r="AI7" s="3"/>
      <c r="AJ7" s="3"/>
      <c r="AK7" s="3"/>
    </row>
    <row r="8" spans="1:37" ht="30" customHeight="1" thickBot="1">
      <c r="A8" s="63" t="s">
        <v>7</v>
      </c>
      <c r="B8" s="22" t="s">
        <v>8</v>
      </c>
      <c r="C8" s="53">
        <v>3.99</v>
      </c>
      <c r="D8" s="53">
        <v>5.09</v>
      </c>
      <c r="E8" s="85">
        <v>5.99</v>
      </c>
      <c r="F8" s="85">
        <v>4.59</v>
      </c>
      <c r="G8" s="85">
        <v>3.59</v>
      </c>
      <c r="H8" s="21">
        <v>3.89</v>
      </c>
      <c r="I8" s="21">
        <v>4.49</v>
      </c>
      <c r="J8" s="21">
        <v>4.47</v>
      </c>
      <c r="K8" s="85">
        <v>3.68</v>
      </c>
      <c r="L8" s="85">
        <v>4.99</v>
      </c>
      <c r="M8" s="85">
        <v>6.88</v>
      </c>
      <c r="N8" s="85">
        <v>5.09</v>
      </c>
      <c r="O8" s="85">
        <v>5.49</v>
      </c>
      <c r="P8" s="85">
        <v>4.8899999999999997</v>
      </c>
      <c r="Q8" s="85">
        <v>4.99</v>
      </c>
      <c r="R8" s="21">
        <v>4.79</v>
      </c>
      <c r="S8" s="21">
        <v>3.79</v>
      </c>
      <c r="T8" s="85">
        <v>3.89</v>
      </c>
      <c r="U8" s="85">
        <v>5.19</v>
      </c>
      <c r="V8" s="21">
        <v>5.89</v>
      </c>
      <c r="W8" s="21">
        <v>4.59</v>
      </c>
      <c r="X8" s="21">
        <v>3.98</v>
      </c>
      <c r="Y8" s="21">
        <v>3.99</v>
      </c>
      <c r="Z8" s="85">
        <v>3.99</v>
      </c>
      <c r="AA8" s="85">
        <v>3.89</v>
      </c>
      <c r="AB8" s="85">
        <v>4.29</v>
      </c>
      <c r="AC8" s="55">
        <v>4</v>
      </c>
      <c r="AD8" s="127">
        <f>MIN(C8:AB8)</f>
        <v>3.59</v>
      </c>
      <c r="AE8" s="104">
        <f>MAX(C8:AB8)</f>
        <v>6.88</v>
      </c>
      <c r="AF8" s="105">
        <f>AE8/AD8-1</f>
        <v>0.9164345403899723</v>
      </c>
      <c r="AG8" s="34">
        <f t="shared" ref="AG8:AG26" si="0">AVERAGE(C8:AB8)</f>
        <v>4.6303846153846155</v>
      </c>
      <c r="AH8" s="31">
        <f t="shared" ref="AH8:AH26" si="1">AC8*AG8</f>
        <v>18.521538461538462</v>
      </c>
      <c r="AI8" s="12"/>
      <c r="AJ8" s="3"/>
      <c r="AK8" s="3"/>
    </row>
    <row r="9" spans="1:37" ht="30" customHeight="1" thickBot="1">
      <c r="A9" s="64" t="s">
        <v>32</v>
      </c>
      <c r="B9" s="19" t="s">
        <v>8</v>
      </c>
      <c r="C9" s="53">
        <v>5.99</v>
      </c>
      <c r="D9" s="53">
        <v>8.4499999999999993</v>
      </c>
      <c r="E9" s="86">
        <v>4.99</v>
      </c>
      <c r="F9" s="86">
        <v>5.15</v>
      </c>
      <c r="G9" s="86">
        <v>5.49</v>
      </c>
      <c r="H9" s="53">
        <v>4.8899999999999997</v>
      </c>
      <c r="I9" s="53">
        <v>4.99</v>
      </c>
      <c r="J9" s="53">
        <v>5.49</v>
      </c>
      <c r="K9" s="86">
        <v>4.9800000000000004</v>
      </c>
      <c r="L9" s="86">
        <v>7.99</v>
      </c>
      <c r="M9" s="86">
        <v>8.7799999999999994</v>
      </c>
      <c r="N9" s="86">
        <v>7.99</v>
      </c>
      <c r="O9" s="86">
        <v>7.98</v>
      </c>
      <c r="P9" s="86">
        <v>7.95</v>
      </c>
      <c r="Q9" s="86">
        <v>7.99</v>
      </c>
      <c r="R9" s="53">
        <v>5.99</v>
      </c>
      <c r="S9" s="53">
        <v>4.99</v>
      </c>
      <c r="T9" s="86">
        <v>5.29</v>
      </c>
      <c r="U9" s="86">
        <v>6.49</v>
      </c>
      <c r="V9" s="53">
        <v>5.99</v>
      </c>
      <c r="W9" s="53">
        <v>6.89</v>
      </c>
      <c r="X9" s="53">
        <v>6.79</v>
      </c>
      <c r="Y9" s="21">
        <v>5.39</v>
      </c>
      <c r="Z9" s="86">
        <v>4.99</v>
      </c>
      <c r="AA9" s="86">
        <v>5.69</v>
      </c>
      <c r="AB9" s="86">
        <v>5.49</v>
      </c>
      <c r="AC9" s="56">
        <v>3</v>
      </c>
      <c r="AD9" s="128">
        <f t="shared" ref="AD9:AD26" si="2">MIN(C9:AB9)</f>
        <v>4.8899999999999997</v>
      </c>
      <c r="AE9" s="104">
        <f t="shared" ref="AE9:AE26" si="3">MAX(C9:AB9)</f>
        <v>8.7799999999999994</v>
      </c>
      <c r="AF9" s="106">
        <f t="shared" ref="AF9:AF26" si="4">AE9/AD9-1</f>
        <v>0.79550102249488752</v>
      </c>
      <c r="AG9" s="35">
        <f t="shared" si="0"/>
        <v>6.2726923076923065</v>
      </c>
      <c r="AH9" s="32">
        <f t="shared" si="1"/>
        <v>18.818076923076919</v>
      </c>
      <c r="AI9" s="12"/>
      <c r="AJ9" s="3"/>
      <c r="AK9" s="3"/>
    </row>
    <row r="10" spans="1:37" ht="30" customHeight="1" thickBot="1">
      <c r="A10" s="64" t="s">
        <v>36</v>
      </c>
      <c r="B10" s="19" t="s">
        <v>8</v>
      </c>
      <c r="C10" s="53">
        <v>3.59</v>
      </c>
      <c r="D10" s="53">
        <v>4.59</v>
      </c>
      <c r="E10" s="86">
        <v>4.59</v>
      </c>
      <c r="F10" s="86">
        <v>3.75</v>
      </c>
      <c r="G10" s="86">
        <v>3.69</v>
      </c>
      <c r="H10" s="53">
        <v>3.68</v>
      </c>
      <c r="I10" s="53">
        <v>4.1900000000000004</v>
      </c>
      <c r="J10" s="53">
        <v>4.49</v>
      </c>
      <c r="K10" s="86">
        <v>3.68</v>
      </c>
      <c r="L10" s="86">
        <v>4.6900000000000004</v>
      </c>
      <c r="M10" s="86">
        <v>4.58</v>
      </c>
      <c r="N10" s="86">
        <v>4.99</v>
      </c>
      <c r="O10" s="86">
        <v>5.48</v>
      </c>
      <c r="P10" s="86">
        <v>5.0999999999999996</v>
      </c>
      <c r="Q10" s="86">
        <v>3.69</v>
      </c>
      <c r="R10" s="53">
        <v>3.69</v>
      </c>
      <c r="S10" s="53">
        <v>3.99</v>
      </c>
      <c r="T10" s="86">
        <v>3.59</v>
      </c>
      <c r="U10" s="86">
        <v>4.79</v>
      </c>
      <c r="V10" s="53">
        <v>4.59</v>
      </c>
      <c r="W10" s="53">
        <v>4.09</v>
      </c>
      <c r="X10" s="53">
        <v>3.59</v>
      </c>
      <c r="Y10" s="21">
        <v>3.69</v>
      </c>
      <c r="Z10" s="86">
        <v>3.49</v>
      </c>
      <c r="AA10" s="86">
        <v>4.1900000000000004</v>
      </c>
      <c r="AB10" s="86">
        <v>3.89</v>
      </c>
      <c r="AC10" s="57">
        <v>6</v>
      </c>
      <c r="AD10" s="128">
        <f t="shared" si="2"/>
        <v>3.49</v>
      </c>
      <c r="AE10" s="104">
        <f t="shared" si="3"/>
        <v>5.48</v>
      </c>
      <c r="AF10" s="106">
        <f t="shared" si="4"/>
        <v>0.57020057306590255</v>
      </c>
      <c r="AG10" s="35">
        <f t="shared" si="0"/>
        <v>4.1680769230769235</v>
      </c>
      <c r="AH10" s="32">
        <f t="shared" si="1"/>
        <v>25.008461538461539</v>
      </c>
      <c r="AI10" s="12"/>
      <c r="AJ10" s="3"/>
      <c r="AK10" s="3"/>
    </row>
    <row r="11" spans="1:37" ht="30" customHeight="1" thickBot="1">
      <c r="A11" s="64" t="s">
        <v>9</v>
      </c>
      <c r="B11" s="19" t="s">
        <v>10</v>
      </c>
      <c r="C11" s="53">
        <v>15.99</v>
      </c>
      <c r="D11" s="53">
        <v>20.89</v>
      </c>
      <c r="E11" s="86">
        <v>17.59</v>
      </c>
      <c r="F11" s="86">
        <v>16.29</v>
      </c>
      <c r="G11" s="86">
        <v>15.49</v>
      </c>
      <c r="H11" s="53">
        <v>14.99</v>
      </c>
      <c r="I11" s="53">
        <v>15.99</v>
      </c>
      <c r="J11" s="53">
        <v>17.489999999999998</v>
      </c>
      <c r="K11" s="86">
        <v>15.98</v>
      </c>
      <c r="L11" s="86">
        <v>17.489999999999998</v>
      </c>
      <c r="M11" s="86">
        <v>18.98</v>
      </c>
      <c r="N11" s="86">
        <v>16.79</v>
      </c>
      <c r="O11" s="86">
        <v>17.98</v>
      </c>
      <c r="P11" s="86">
        <v>20.05</v>
      </c>
      <c r="Q11" s="86">
        <v>18.989999999999998</v>
      </c>
      <c r="R11" s="53">
        <v>16.989999999999998</v>
      </c>
      <c r="S11" s="53">
        <v>16.59</v>
      </c>
      <c r="T11" s="86">
        <v>15.48</v>
      </c>
      <c r="U11" s="86">
        <v>18.79</v>
      </c>
      <c r="V11" s="53">
        <v>18.79</v>
      </c>
      <c r="W11" s="53">
        <v>17.79</v>
      </c>
      <c r="X11" s="53">
        <v>17.489999999999998</v>
      </c>
      <c r="Y11" s="85">
        <v>16.989999999999998</v>
      </c>
      <c r="Z11" s="86">
        <v>15.99</v>
      </c>
      <c r="AA11" s="86">
        <v>18.989999999999998</v>
      </c>
      <c r="AB11" s="86">
        <v>15.99</v>
      </c>
      <c r="AC11" s="56">
        <v>4</v>
      </c>
      <c r="AD11" s="128">
        <f t="shared" si="2"/>
        <v>14.99</v>
      </c>
      <c r="AE11" s="104">
        <f t="shared" si="3"/>
        <v>20.89</v>
      </c>
      <c r="AF11" s="106">
        <f t="shared" si="4"/>
        <v>0.39359573048699126</v>
      </c>
      <c r="AG11" s="35">
        <f t="shared" si="0"/>
        <v>17.340769230769233</v>
      </c>
      <c r="AH11" s="32">
        <f t="shared" si="1"/>
        <v>69.363076923076932</v>
      </c>
      <c r="AI11" s="12"/>
      <c r="AJ11" s="3"/>
      <c r="AK11" s="3"/>
    </row>
    <row r="12" spans="1:37" ht="30" customHeight="1" thickBot="1">
      <c r="A12" s="64" t="s">
        <v>11</v>
      </c>
      <c r="B12" s="20" t="s">
        <v>8</v>
      </c>
      <c r="C12" s="53">
        <v>4.29</v>
      </c>
      <c r="D12" s="53">
        <v>6.49</v>
      </c>
      <c r="E12" s="86">
        <v>5.19</v>
      </c>
      <c r="F12" s="86">
        <v>3.55</v>
      </c>
      <c r="G12" s="86">
        <v>4.55</v>
      </c>
      <c r="H12" s="53">
        <v>3.69</v>
      </c>
      <c r="I12" s="53">
        <v>3.79</v>
      </c>
      <c r="J12" s="53">
        <v>3.79</v>
      </c>
      <c r="K12" s="86">
        <v>3.98</v>
      </c>
      <c r="L12" s="86">
        <v>3.79</v>
      </c>
      <c r="M12" s="86">
        <v>7.28</v>
      </c>
      <c r="N12" s="86">
        <v>7.69</v>
      </c>
      <c r="O12" s="86">
        <v>6.99</v>
      </c>
      <c r="P12" s="86">
        <v>7.25</v>
      </c>
      <c r="Q12" s="86">
        <v>3.99</v>
      </c>
      <c r="R12" s="53">
        <v>3.79</v>
      </c>
      <c r="S12" s="53">
        <v>3.69</v>
      </c>
      <c r="T12" s="86">
        <v>3.29</v>
      </c>
      <c r="U12" s="86">
        <v>6.99</v>
      </c>
      <c r="V12" s="53">
        <v>5.19</v>
      </c>
      <c r="W12" s="53">
        <v>3.79</v>
      </c>
      <c r="X12" s="53">
        <v>3.79</v>
      </c>
      <c r="Y12" s="21">
        <v>3.69</v>
      </c>
      <c r="Z12" s="86">
        <v>3.49</v>
      </c>
      <c r="AA12" s="86">
        <v>3.39</v>
      </c>
      <c r="AB12" s="86">
        <v>3.49</v>
      </c>
      <c r="AC12" s="58">
        <v>3</v>
      </c>
      <c r="AD12" s="128">
        <f t="shared" si="2"/>
        <v>3.29</v>
      </c>
      <c r="AE12" s="104">
        <f t="shared" si="3"/>
        <v>7.69</v>
      </c>
      <c r="AF12" s="106">
        <f t="shared" si="4"/>
        <v>1.337386018237082</v>
      </c>
      <c r="AG12" s="35">
        <f t="shared" si="0"/>
        <v>4.6499999999999995</v>
      </c>
      <c r="AH12" s="32">
        <f t="shared" si="1"/>
        <v>13.95</v>
      </c>
      <c r="AI12" s="12"/>
      <c r="AJ12" s="3"/>
      <c r="AK12" s="3"/>
    </row>
    <row r="13" spans="1:37" ht="30" customHeight="1" thickBot="1">
      <c r="A13" s="64" t="s">
        <v>52</v>
      </c>
      <c r="B13" s="20" t="s">
        <v>31</v>
      </c>
      <c r="C13" s="86">
        <v>4.09</v>
      </c>
      <c r="D13" s="86">
        <v>1.69</v>
      </c>
      <c r="E13" s="86">
        <v>1.69</v>
      </c>
      <c r="F13" s="86">
        <v>1.37</v>
      </c>
      <c r="G13" s="86">
        <v>1.49</v>
      </c>
      <c r="H13" s="53">
        <v>1.29</v>
      </c>
      <c r="I13" s="53">
        <v>1.49</v>
      </c>
      <c r="J13" s="53">
        <v>1.79</v>
      </c>
      <c r="K13" s="86">
        <v>1.45</v>
      </c>
      <c r="L13" s="86">
        <v>1.69</v>
      </c>
      <c r="M13" s="86">
        <v>1.88</v>
      </c>
      <c r="N13" s="86">
        <v>1.69</v>
      </c>
      <c r="O13" s="86">
        <v>1.68</v>
      </c>
      <c r="P13" s="86">
        <v>1.79</v>
      </c>
      <c r="Q13" s="86">
        <v>1.75</v>
      </c>
      <c r="R13" s="53">
        <v>1.59</v>
      </c>
      <c r="S13" s="53">
        <v>1.49</v>
      </c>
      <c r="T13" s="86">
        <v>1.19</v>
      </c>
      <c r="U13" s="86">
        <v>1.49</v>
      </c>
      <c r="V13" s="53">
        <v>1.69</v>
      </c>
      <c r="W13" s="53">
        <v>1.49</v>
      </c>
      <c r="X13" s="53">
        <v>1.19</v>
      </c>
      <c r="Y13" s="21">
        <v>1.69</v>
      </c>
      <c r="Z13" s="86">
        <v>1.49</v>
      </c>
      <c r="AA13" s="86">
        <v>1.19</v>
      </c>
      <c r="AB13" s="86">
        <v>1.59</v>
      </c>
      <c r="AC13" s="58">
        <v>8</v>
      </c>
      <c r="AD13" s="128">
        <f t="shared" si="2"/>
        <v>1.19</v>
      </c>
      <c r="AE13" s="104">
        <f t="shared" si="3"/>
        <v>4.09</v>
      </c>
      <c r="AF13" s="106">
        <f t="shared" si="4"/>
        <v>2.4369747899159666</v>
      </c>
      <c r="AG13" s="35">
        <f t="shared" si="0"/>
        <v>1.6507692307692308</v>
      </c>
      <c r="AH13" s="32">
        <f>AC13*AG13</f>
        <v>13.206153846153846</v>
      </c>
      <c r="AI13" s="12"/>
      <c r="AJ13" s="3"/>
      <c r="AK13" s="3"/>
    </row>
    <row r="14" spans="1:37" ht="30" customHeight="1" thickBot="1">
      <c r="A14" s="64" t="s">
        <v>12</v>
      </c>
      <c r="B14" s="20" t="s">
        <v>8</v>
      </c>
      <c r="C14" s="53">
        <v>6.59</v>
      </c>
      <c r="D14" s="53">
        <v>5.49</v>
      </c>
      <c r="E14" s="86">
        <v>5.59</v>
      </c>
      <c r="F14" s="86">
        <v>5.91</v>
      </c>
      <c r="G14" s="86">
        <v>4.9800000000000004</v>
      </c>
      <c r="H14" s="53">
        <v>4.99</v>
      </c>
      <c r="I14" s="53">
        <v>5.99</v>
      </c>
      <c r="J14" s="53">
        <v>6.49</v>
      </c>
      <c r="K14" s="86">
        <v>2.95</v>
      </c>
      <c r="L14" s="86">
        <v>4.1900000000000004</v>
      </c>
      <c r="M14" s="86">
        <v>6.78</v>
      </c>
      <c r="N14" s="86">
        <v>6.99</v>
      </c>
      <c r="O14" s="86">
        <v>3.98</v>
      </c>
      <c r="P14" s="86">
        <v>5.85</v>
      </c>
      <c r="Q14" s="86">
        <v>3.99</v>
      </c>
      <c r="R14" s="53">
        <v>6.49</v>
      </c>
      <c r="S14" s="53">
        <v>3.99</v>
      </c>
      <c r="T14" s="86">
        <v>3.99</v>
      </c>
      <c r="U14" s="86">
        <v>6.99</v>
      </c>
      <c r="V14" s="53">
        <v>5.99</v>
      </c>
      <c r="W14" s="53">
        <v>4.8899999999999997</v>
      </c>
      <c r="X14" s="53">
        <v>4.8899999999999997</v>
      </c>
      <c r="Y14" s="21">
        <v>5.49</v>
      </c>
      <c r="Z14" s="86">
        <v>3.99</v>
      </c>
      <c r="AA14" s="86">
        <v>3.99</v>
      </c>
      <c r="AB14" s="86">
        <v>4.99</v>
      </c>
      <c r="AC14" s="58">
        <v>4</v>
      </c>
      <c r="AD14" s="128">
        <f t="shared" si="2"/>
        <v>2.95</v>
      </c>
      <c r="AE14" s="104">
        <f t="shared" si="3"/>
        <v>6.99</v>
      </c>
      <c r="AF14" s="106">
        <f t="shared" si="4"/>
        <v>1.3694915254237285</v>
      </c>
      <c r="AG14" s="35">
        <f t="shared" si="0"/>
        <v>5.2480769230769226</v>
      </c>
      <c r="AH14" s="32">
        <f t="shared" si="1"/>
        <v>20.992307692307691</v>
      </c>
      <c r="AI14" s="12"/>
      <c r="AJ14" s="3"/>
      <c r="AK14" s="3"/>
    </row>
    <row r="15" spans="1:37" ht="30" customHeight="1" thickBot="1">
      <c r="A15" s="64" t="s">
        <v>13</v>
      </c>
      <c r="B15" s="20" t="s">
        <v>8</v>
      </c>
      <c r="C15" s="53">
        <v>3.99</v>
      </c>
      <c r="D15" s="53">
        <v>3.99</v>
      </c>
      <c r="E15" s="86">
        <v>4.29</v>
      </c>
      <c r="F15" s="86">
        <v>3.48</v>
      </c>
      <c r="G15" s="86">
        <v>3.75</v>
      </c>
      <c r="H15" s="53">
        <v>3.99</v>
      </c>
      <c r="I15" s="53">
        <v>5.49</v>
      </c>
      <c r="J15" s="53">
        <v>4.49</v>
      </c>
      <c r="K15" s="86">
        <v>2.95</v>
      </c>
      <c r="L15" s="86">
        <v>2.99</v>
      </c>
      <c r="M15" s="86">
        <v>4.28</v>
      </c>
      <c r="N15" s="86">
        <v>4.49</v>
      </c>
      <c r="O15" s="86">
        <v>3.48</v>
      </c>
      <c r="P15" s="86">
        <v>4.0999999999999996</v>
      </c>
      <c r="Q15" s="86">
        <v>2.99</v>
      </c>
      <c r="R15" s="53">
        <v>4.49</v>
      </c>
      <c r="S15" s="53">
        <v>2.99</v>
      </c>
      <c r="T15" s="86">
        <v>3.85</v>
      </c>
      <c r="U15" s="86">
        <v>5.99</v>
      </c>
      <c r="V15" s="53">
        <v>4.29</v>
      </c>
      <c r="W15" s="53">
        <v>2.4900000000000002</v>
      </c>
      <c r="X15" s="53">
        <v>2.4900000000000002</v>
      </c>
      <c r="Y15" s="21">
        <v>3.49</v>
      </c>
      <c r="Z15" s="86">
        <v>2.29</v>
      </c>
      <c r="AA15" s="86">
        <v>4.9000000000000004</v>
      </c>
      <c r="AB15" s="86">
        <v>2.99</v>
      </c>
      <c r="AC15" s="58">
        <v>3</v>
      </c>
      <c r="AD15" s="128">
        <f t="shared" si="2"/>
        <v>2.29</v>
      </c>
      <c r="AE15" s="104">
        <f t="shared" si="3"/>
        <v>5.99</v>
      </c>
      <c r="AF15" s="106">
        <f t="shared" si="4"/>
        <v>1.6157205240174672</v>
      </c>
      <c r="AG15" s="35">
        <f t="shared" si="0"/>
        <v>3.8080769230769231</v>
      </c>
      <c r="AH15" s="32">
        <f t="shared" si="1"/>
        <v>11.424230769230769</v>
      </c>
      <c r="AI15" s="12"/>
      <c r="AJ15" s="3"/>
      <c r="AK15" s="3"/>
    </row>
    <row r="16" spans="1:37" ht="30" customHeight="1" thickBot="1">
      <c r="A16" s="64" t="s">
        <v>78</v>
      </c>
      <c r="B16" s="20" t="s">
        <v>37</v>
      </c>
      <c r="C16" s="86" t="s">
        <v>147</v>
      </c>
      <c r="D16" s="86">
        <v>19.989999999999998</v>
      </c>
      <c r="E16" s="86">
        <v>17.989999999999998</v>
      </c>
      <c r="F16" s="86">
        <v>18.95</v>
      </c>
      <c r="G16" s="86">
        <v>18.98</v>
      </c>
      <c r="H16" s="53">
        <v>18.989999999999998</v>
      </c>
      <c r="I16" s="53">
        <v>16.989999999999998</v>
      </c>
      <c r="J16" s="86">
        <v>21.99</v>
      </c>
      <c r="K16" s="86">
        <v>13.98</v>
      </c>
      <c r="L16" s="86">
        <v>16.989999999999998</v>
      </c>
      <c r="M16" s="86">
        <v>18.98</v>
      </c>
      <c r="N16" s="86">
        <v>17.899999999999999</v>
      </c>
      <c r="O16" s="86">
        <v>22.9</v>
      </c>
      <c r="P16" s="86">
        <v>22.09</v>
      </c>
      <c r="Q16" s="86">
        <v>16.989999999999998</v>
      </c>
      <c r="R16" s="86">
        <v>21.99</v>
      </c>
      <c r="S16" s="86" t="s">
        <v>147</v>
      </c>
      <c r="T16" s="86">
        <v>16.899999999999999</v>
      </c>
      <c r="U16" s="86" t="s">
        <v>147</v>
      </c>
      <c r="V16" s="53">
        <v>17.989999999999998</v>
      </c>
      <c r="W16" s="53">
        <v>13.99</v>
      </c>
      <c r="X16" s="53">
        <v>14.99</v>
      </c>
      <c r="Y16" s="21">
        <v>16.989999999999998</v>
      </c>
      <c r="Z16" s="86">
        <v>14.99</v>
      </c>
      <c r="AA16" s="86">
        <v>15.99</v>
      </c>
      <c r="AB16" s="86">
        <v>15.99</v>
      </c>
      <c r="AC16" s="59">
        <v>2</v>
      </c>
      <c r="AD16" s="128">
        <f>MIN(C16:AB16)</f>
        <v>13.98</v>
      </c>
      <c r="AE16" s="104">
        <f t="shared" si="3"/>
        <v>22.9</v>
      </c>
      <c r="AF16" s="106">
        <f t="shared" si="4"/>
        <v>0.63805436337625165</v>
      </c>
      <c r="AG16" s="35">
        <f>AVERAGE(C16:AB16)</f>
        <v>17.979565217391304</v>
      </c>
      <c r="AH16" s="32">
        <f t="shared" si="1"/>
        <v>35.959130434782608</v>
      </c>
      <c r="AI16" s="12"/>
      <c r="AJ16" s="3"/>
      <c r="AK16" s="3"/>
    </row>
    <row r="17" spans="1:37" ht="30" customHeight="1" thickBot="1">
      <c r="A17" s="64" t="s">
        <v>14</v>
      </c>
      <c r="B17" s="20" t="s">
        <v>8</v>
      </c>
      <c r="C17" s="53">
        <v>29.9</v>
      </c>
      <c r="D17" s="53">
        <v>39.9</v>
      </c>
      <c r="E17" s="86">
        <v>37.99</v>
      </c>
      <c r="F17" s="86">
        <v>31.98</v>
      </c>
      <c r="G17" s="86">
        <v>32.99</v>
      </c>
      <c r="H17" s="53">
        <v>39.99</v>
      </c>
      <c r="I17" s="53">
        <v>29.9</v>
      </c>
      <c r="J17" s="53">
        <v>34.9</v>
      </c>
      <c r="K17" s="86">
        <v>23.8</v>
      </c>
      <c r="L17" s="86">
        <v>34.29</v>
      </c>
      <c r="M17" s="86">
        <v>29.8</v>
      </c>
      <c r="N17" s="86">
        <v>36.9</v>
      </c>
      <c r="O17" s="86">
        <v>36.979999999999997</v>
      </c>
      <c r="P17" s="86">
        <v>41.39</v>
      </c>
      <c r="Q17" s="86">
        <v>37.99</v>
      </c>
      <c r="R17" s="53">
        <v>37.9</v>
      </c>
      <c r="S17" s="53">
        <v>32.69</v>
      </c>
      <c r="T17" s="86">
        <v>31.85</v>
      </c>
      <c r="U17" s="86">
        <v>44.29</v>
      </c>
      <c r="V17" s="53">
        <v>37.99</v>
      </c>
      <c r="W17" s="53">
        <v>29.99</v>
      </c>
      <c r="X17" s="53">
        <v>31.59</v>
      </c>
      <c r="Y17" s="21">
        <v>42.89</v>
      </c>
      <c r="Z17" s="86">
        <v>32.49</v>
      </c>
      <c r="AA17" s="86">
        <v>39.9</v>
      </c>
      <c r="AB17" s="86">
        <v>62.5</v>
      </c>
      <c r="AC17" s="59">
        <v>0.2</v>
      </c>
      <c r="AD17" s="128">
        <f>MIN(C17:AB17)</f>
        <v>23.8</v>
      </c>
      <c r="AE17" s="104">
        <f t="shared" si="3"/>
        <v>62.5</v>
      </c>
      <c r="AF17" s="106">
        <f t="shared" si="4"/>
        <v>1.6260504201680672</v>
      </c>
      <c r="AG17" s="35">
        <f t="shared" si="0"/>
        <v>36.260769230769228</v>
      </c>
      <c r="AH17" s="32">
        <f t="shared" si="1"/>
        <v>7.2521538461538455</v>
      </c>
      <c r="AI17" s="12"/>
      <c r="AJ17" s="3"/>
      <c r="AK17" s="3"/>
    </row>
    <row r="18" spans="1:37" ht="30" customHeight="1" thickBot="1">
      <c r="A18" s="64" t="s">
        <v>15</v>
      </c>
      <c r="B18" s="20" t="s">
        <v>16</v>
      </c>
      <c r="C18" s="53">
        <v>8.59</v>
      </c>
      <c r="D18" s="53">
        <v>8.75</v>
      </c>
      <c r="E18" s="86">
        <v>10.99</v>
      </c>
      <c r="F18" s="86">
        <v>7.85</v>
      </c>
      <c r="G18" s="86">
        <v>8.49</v>
      </c>
      <c r="H18" s="53">
        <v>7.89</v>
      </c>
      <c r="I18" s="53">
        <v>8.7899999999999991</v>
      </c>
      <c r="J18" s="53">
        <v>8.99</v>
      </c>
      <c r="K18" s="86">
        <v>8.85</v>
      </c>
      <c r="L18" s="86">
        <v>8.99</v>
      </c>
      <c r="M18" s="86">
        <v>10.38</v>
      </c>
      <c r="N18" s="86">
        <v>9.69</v>
      </c>
      <c r="O18" s="86">
        <v>10.9</v>
      </c>
      <c r="P18" s="86">
        <v>11.69</v>
      </c>
      <c r="Q18" s="86">
        <v>7.99</v>
      </c>
      <c r="R18" s="53">
        <v>8.89</v>
      </c>
      <c r="S18" s="53">
        <v>8.49</v>
      </c>
      <c r="T18" s="86">
        <v>8.59</v>
      </c>
      <c r="U18" s="86">
        <v>9.99</v>
      </c>
      <c r="V18" s="53">
        <v>10.99</v>
      </c>
      <c r="W18" s="53">
        <v>7.99</v>
      </c>
      <c r="X18" s="53">
        <v>7.98</v>
      </c>
      <c r="Y18" s="21">
        <v>8.19</v>
      </c>
      <c r="Z18" s="86">
        <v>8.49</v>
      </c>
      <c r="AA18" s="86">
        <v>8.99</v>
      </c>
      <c r="AB18" s="86">
        <v>7.99</v>
      </c>
      <c r="AC18" s="58">
        <v>3</v>
      </c>
      <c r="AD18" s="128">
        <f t="shared" si="2"/>
        <v>7.85</v>
      </c>
      <c r="AE18" s="104">
        <f t="shared" si="3"/>
        <v>11.69</v>
      </c>
      <c r="AF18" s="106">
        <f t="shared" si="4"/>
        <v>0.48917197452229311</v>
      </c>
      <c r="AG18" s="35">
        <f t="shared" si="0"/>
        <v>9.054230769230772</v>
      </c>
      <c r="AH18" s="32">
        <f t="shared" si="1"/>
        <v>27.162692307692318</v>
      </c>
      <c r="AI18" s="12"/>
      <c r="AJ18" s="3"/>
      <c r="AK18" s="3"/>
    </row>
    <row r="19" spans="1:37" ht="30" customHeight="1" thickBot="1">
      <c r="A19" s="64" t="s">
        <v>17</v>
      </c>
      <c r="B19" s="20" t="s">
        <v>18</v>
      </c>
      <c r="C19" s="53">
        <v>6.39</v>
      </c>
      <c r="D19" s="53">
        <v>7.85</v>
      </c>
      <c r="E19" s="86">
        <v>7.99</v>
      </c>
      <c r="F19" s="86">
        <v>6.95</v>
      </c>
      <c r="G19" s="86">
        <v>6.79</v>
      </c>
      <c r="H19" s="53">
        <v>6.95</v>
      </c>
      <c r="I19" s="53">
        <v>7.29</v>
      </c>
      <c r="J19" s="53">
        <v>6.79</v>
      </c>
      <c r="K19" s="86">
        <v>5.99</v>
      </c>
      <c r="L19" s="86">
        <v>6.79</v>
      </c>
      <c r="M19" s="86">
        <v>8.48</v>
      </c>
      <c r="N19" s="86">
        <v>8.49</v>
      </c>
      <c r="O19" s="86">
        <v>7.48</v>
      </c>
      <c r="P19" s="86">
        <v>8.35</v>
      </c>
      <c r="Q19" s="86">
        <v>6.79</v>
      </c>
      <c r="R19" s="53">
        <v>7.79</v>
      </c>
      <c r="S19" s="53">
        <v>7.29</v>
      </c>
      <c r="T19" s="86">
        <v>6.99</v>
      </c>
      <c r="U19" s="86">
        <v>8.19</v>
      </c>
      <c r="V19" s="53">
        <v>8.49</v>
      </c>
      <c r="W19" s="53">
        <v>6.49</v>
      </c>
      <c r="X19" s="86">
        <v>6.79</v>
      </c>
      <c r="Y19" s="21">
        <v>6.75</v>
      </c>
      <c r="Z19" s="86">
        <v>6.59</v>
      </c>
      <c r="AA19" s="86">
        <v>6.99</v>
      </c>
      <c r="AB19" s="86">
        <v>6.99</v>
      </c>
      <c r="AC19" s="58">
        <v>10</v>
      </c>
      <c r="AD19" s="128">
        <f t="shared" si="2"/>
        <v>5.99</v>
      </c>
      <c r="AE19" s="104">
        <f t="shared" si="3"/>
        <v>8.49</v>
      </c>
      <c r="AF19" s="106">
        <f t="shared" si="4"/>
        <v>0.41736227045075114</v>
      </c>
      <c r="AG19" s="35">
        <f t="shared" si="0"/>
        <v>7.2584615384615407</v>
      </c>
      <c r="AH19" s="32">
        <f t="shared" si="1"/>
        <v>72.584615384615404</v>
      </c>
      <c r="AI19" s="12"/>
      <c r="AJ19" s="3"/>
      <c r="AK19" s="3"/>
    </row>
    <row r="20" spans="1:37" ht="30" customHeight="1" thickBot="1">
      <c r="A20" s="64" t="s">
        <v>19</v>
      </c>
      <c r="B20" s="20" t="s">
        <v>76</v>
      </c>
      <c r="C20" s="53">
        <v>2.39</v>
      </c>
      <c r="D20" s="53">
        <v>3.29</v>
      </c>
      <c r="E20" s="86">
        <v>3.29</v>
      </c>
      <c r="F20" s="86">
        <v>2.35</v>
      </c>
      <c r="G20" s="86">
        <v>2.15</v>
      </c>
      <c r="H20" s="53">
        <v>1.99</v>
      </c>
      <c r="I20" s="53">
        <v>2.59</v>
      </c>
      <c r="J20" s="53">
        <v>2.29</v>
      </c>
      <c r="K20" s="86">
        <v>2.15</v>
      </c>
      <c r="L20" s="86">
        <v>2.69</v>
      </c>
      <c r="M20" s="86">
        <v>3.78</v>
      </c>
      <c r="N20" s="86">
        <v>3.09</v>
      </c>
      <c r="O20" s="86">
        <v>3.69</v>
      </c>
      <c r="P20" s="86">
        <v>3.45</v>
      </c>
      <c r="Q20" s="86">
        <v>2.29</v>
      </c>
      <c r="R20" s="53">
        <v>2.19</v>
      </c>
      <c r="S20" s="53">
        <v>3.19</v>
      </c>
      <c r="T20" s="86">
        <v>2.29</v>
      </c>
      <c r="U20" s="86">
        <v>3.09</v>
      </c>
      <c r="V20" s="53">
        <v>3.29</v>
      </c>
      <c r="W20" s="53">
        <v>2.89</v>
      </c>
      <c r="X20" s="53">
        <v>2.19</v>
      </c>
      <c r="Y20" s="21">
        <v>2.89</v>
      </c>
      <c r="Z20" s="86">
        <v>2.69</v>
      </c>
      <c r="AA20" s="86">
        <v>2.4900000000000002</v>
      </c>
      <c r="AB20" s="86">
        <v>2.69</v>
      </c>
      <c r="AC20" s="58">
        <v>6</v>
      </c>
      <c r="AD20" s="128">
        <f t="shared" si="2"/>
        <v>1.99</v>
      </c>
      <c r="AE20" s="104">
        <f t="shared" si="3"/>
        <v>3.78</v>
      </c>
      <c r="AF20" s="106">
        <f t="shared" si="4"/>
        <v>0.89949748743718594</v>
      </c>
      <c r="AG20" s="35">
        <f t="shared" si="0"/>
        <v>2.7449999999999997</v>
      </c>
      <c r="AH20" s="32">
        <f t="shared" si="1"/>
        <v>16.47</v>
      </c>
      <c r="AI20" s="12"/>
      <c r="AJ20" s="3"/>
      <c r="AK20" s="3"/>
    </row>
    <row r="21" spans="1:37" ht="30" customHeight="1" thickBot="1">
      <c r="A21" s="64" t="s">
        <v>151</v>
      </c>
      <c r="B21" s="20" t="s">
        <v>65</v>
      </c>
      <c r="C21" s="53">
        <v>5.79</v>
      </c>
      <c r="D21" s="53">
        <v>5.99</v>
      </c>
      <c r="E21" s="86">
        <v>5.49</v>
      </c>
      <c r="F21" s="86">
        <v>4.45</v>
      </c>
      <c r="G21" s="86">
        <v>5.59</v>
      </c>
      <c r="H21" s="53">
        <v>4.9800000000000004</v>
      </c>
      <c r="I21" s="53">
        <v>4.29</v>
      </c>
      <c r="J21" s="53">
        <v>5.29</v>
      </c>
      <c r="K21" s="86">
        <v>4.9800000000000004</v>
      </c>
      <c r="L21" s="86">
        <v>5.29</v>
      </c>
      <c r="M21" s="86">
        <v>5.68</v>
      </c>
      <c r="N21" s="86">
        <v>5.49</v>
      </c>
      <c r="O21" s="86">
        <v>5.99</v>
      </c>
      <c r="P21" s="86">
        <v>7.19</v>
      </c>
      <c r="Q21" s="86">
        <v>5.19</v>
      </c>
      <c r="R21" s="53">
        <v>5.99</v>
      </c>
      <c r="S21" s="53">
        <v>5.79</v>
      </c>
      <c r="T21" s="86">
        <v>4.99</v>
      </c>
      <c r="U21" s="86">
        <v>5.79</v>
      </c>
      <c r="V21" s="53">
        <v>5.49</v>
      </c>
      <c r="W21" s="86">
        <v>5.99</v>
      </c>
      <c r="X21" s="53">
        <v>4.49</v>
      </c>
      <c r="Y21" s="21">
        <v>4.49</v>
      </c>
      <c r="Z21" s="86">
        <v>4.3899999999999997</v>
      </c>
      <c r="AA21" s="86">
        <v>4.99</v>
      </c>
      <c r="AB21" s="86">
        <v>4.99</v>
      </c>
      <c r="AC21" s="58">
        <v>9</v>
      </c>
      <c r="AD21" s="128">
        <f t="shared" si="2"/>
        <v>4.29</v>
      </c>
      <c r="AE21" s="104">
        <f t="shared" si="3"/>
        <v>7.19</v>
      </c>
      <c r="AF21" s="106">
        <f t="shared" si="4"/>
        <v>0.67599067599067597</v>
      </c>
      <c r="AG21" s="35">
        <f t="shared" si="0"/>
        <v>5.3488461538461536</v>
      </c>
      <c r="AH21" s="32">
        <f t="shared" si="1"/>
        <v>48.139615384615382</v>
      </c>
      <c r="AI21" s="12"/>
      <c r="AJ21" s="3"/>
      <c r="AK21" s="3"/>
    </row>
    <row r="22" spans="1:37" ht="30" customHeight="1" thickBot="1">
      <c r="A22" s="64" t="s">
        <v>20</v>
      </c>
      <c r="B22" s="20" t="s">
        <v>8</v>
      </c>
      <c r="C22" s="53">
        <v>39.89</v>
      </c>
      <c r="D22" s="53">
        <v>36.99</v>
      </c>
      <c r="E22" s="86">
        <v>39.99</v>
      </c>
      <c r="F22" s="86">
        <v>40</v>
      </c>
      <c r="G22" s="86">
        <v>29.9</v>
      </c>
      <c r="H22" s="53">
        <v>35.979999999999997</v>
      </c>
      <c r="I22" s="53">
        <v>38.9</v>
      </c>
      <c r="J22" s="53">
        <v>35.99</v>
      </c>
      <c r="K22" s="86">
        <v>29.98</v>
      </c>
      <c r="L22" s="86">
        <v>41.99</v>
      </c>
      <c r="M22" s="86">
        <v>42.98</v>
      </c>
      <c r="N22" s="86">
        <v>46.9</v>
      </c>
      <c r="O22" s="86">
        <v>34.9</v>
      </c>
      <c r="P22" s="86">
        <v>44</v>
      </c>
      <c r="Q22" s="86">
        <v>39.99</v>
      </c>
      <c r="R22" s="53">
        <v>32.99</v>
      </c>
      <c r="S22" s="53">
        <v>39.99</v>
      </c>
      <c r="T22" s="86">
        <v>41.5</v>
      </c>
      <c r="U22" s="142">
        <v>46.9</v>
      </c>
      <c r="V22" s="53">
        <v>39.99</v>
      </c>
      <c r="W22" s="53">
        <v>44.99</v>
      </c>
      <c r="X22" s="53">
        <v>42.99</v>
      </c>
      <c r="Y22" s="21">
        <v>39.99</v>
      </c>
      <c r="Z22" s="86">
        <v>31.89</v>
      </c>
      <c r="AA22" s="86">
        <v>39.9</v>
      </c>
      <c r="AB22" s="86">
        <v>31.99</v>
      </c>
      <c r="AC22" s="58">
        <v>2</v>
      </c>
      <c r="AD22" s="128">
        <f t="shared" si="2"/>
        <v>29.9</v>
      </c>
      <c r="AE22" s="104">
        <f t="shared" si="3"/>
        <v>46.9</v>
      </c>
      <c r="AF22" s="106">
        <f t="shared" si="4"/>
        <v>0.56856187290969906</v>
      </c>
      <c r="AG22" s="35">
        <f t="shared" si="0"/>
        <v>38.903846153846153</v>
      </c>
      <c r="AH22" s="32">
        <f t="shared" si="1"/>
        <v>77.807692307692307</v>
      </c>
      <c r="AI22" s="12"/>
      <c r="AJ22" s="3"/>
      <c r="AK22" s="3"/>
    </row>
    <row r="23" spans="1:37" ht="30" customHeight="1" thickBot="1">
      <c r="A23" s="65" t="s">
        <v>33</v>
      </c>
      <c r="B23" s="20" t="s">
        <v>8</v>
      </c>
      <c r="C23" s="53">
        <v>32.99</v>
      </c>
      <c r="D23" s="53">
        <v>23.89</v>
      </c>
      <c r="E23" s="86">
        <v>25.99</v>
      </c>
      <c r="F23" s="86">
        <v>41.9</v>
      </c>
      <c r="G23" s="86">
        <v>25.49</v>
      </c>
      <c r="H23" s="53">
        <v>32.99</v>
      </c>
      <c r="I23" s="53">
        <v>28.9</v>
      </c>
      <c r="J23" s="53">
        <v>27.99</v>
      </c>
      <c r="K23" s="86">
        <v>26.48</v>
      </c>
      <c r="L23" s="86">
        <v>23.99</v>
      </c>
      <c r="M23" s="86">
        <v>27.98</v>
      </c>
      <c r="N23" s="86">
        <v>36.9</v>
      </c>
      <c r="O23" s="86">
        <v>22.9</v>
      </c>
      <c r="P23" s="86">
        <v>21.9</v>
      </c>
      <c r="Q23" s="86">
        <v>22.99</v>
      </c>
      <c r="R23" s="53">
        <v>27.99</v>
      </c>
      <c r="S23" s="53">
        <v>23.99</v>
      </c>
      <c r="T23" s="86">
        <v>26.9</v>
      </c>
      <c r="U23" s="86">
        <v>22.9</v>
      </c>
      <c r="V23" s="53">
        <v>27.99</v>
      </c>
      <c r="W23" s="53">
        <v>21.99</v>
      </c>
      <c r="X23" s="53">
        <v>24.99</v>
      </c>
      <c r="Y23" s="21">
        <v>27.99</v>
      </c>
      <c r="Z23" s="86">
        <v>23.99</v>
      </c>
      <c r="AA23" s="86">
        <v>21.9</v>
      </c>
      <c r="AB23" s="86">
        <v>23.95</v>
      </c>
      <c r="AC23" s="58">
        <v>3</v>
      </c>
      <c r="AD23" s="128">
        <f t="shared" si="2"/>
        <v>21.9</v>
      </c>
      <c r="AE23" s="104">
        <f t="shared" si="3"/>
        <v>41.9</v>
      </c>
      <c r="AF23" s="106">
        <f t="shared" si="4"/>
        <v>0.91324200913242004</v>
      </c>
      <c r="AG23" s="35">
        <f t="shared" si="0"/>
        <v>26.840769230769236</v>
      </c>
      <c r="AH23" s="32">
        <f t="shared" si="1"/>
        <v>80.522307692307706</v>
      </c>
      <c r="AI23" s="12"/>
      <c r="AJ23" s="3"/>
      <c r="AK23" s="3"/>
    </row>
    <row r="24" spans="1:37" ht="30" customHeight="1" thickBot="1">
      <c r="A24" s="64" t="s">
        <v>125</v>
      </c>
      <c r="B24" s="20" t="s">
        <v>8</v>
      </c>
      <c r="C24" s="53">
        <v>14.29</v>
      </c>
      <c r="D24" s="53">
        <v>14.99</v>
      </c>
      <c r="E24" s="86">
        <v>13.99</v>
      </c>
      <c r="F24" s="86">
        <v>12.5</v>
      </c>
      <c r="G24" s="86">
        <v>9.8000000000000007</v>
      </c>
      <c r="H24" s="53">
        <v>12.99</v>
      </c>
      <c r="I24" s="53">
        <v>10.99</v>
      </c>
      <c r="J24" s="53">
        <v>11.99</v>
      </c>
      <c r="K24" s="86">
        <v>10.97</v>
      </c>
      <c r="L24" s="86">
        <v>13.99</v>
      </c>
      <c r="M24" s="86">
        <v>14.98</v>
      </c>
      <c r="N24" s="86">
        <v>13.9</v>
      </c>
      <c r="O24" s="86">
        <v>13.98</v>
      </c>
      <c r="P24" s="86">
        <v>19.95</v>
      </c>
      <c r="Q24" s="86">
        <v>12.79</v>
      </c>
      <c r="R24" s="53">
        <v>11.99</v>
      </c>
      <c r="S24" s="53">
        <v>11.99</v>
      </c>
      <c r="T24" s="86">
        <v>11.99</v>
      </c>
      <c r="U24" s="86">
        <v>12.9</v>
      </c>
      <c r="V24" s="53">
        <v>13.99</v>
      </c>
      <c r="W24" s="53">
        <v>12.29</v>
      </c>
      <c r="X24" s="53">
        <v>12.29</v>
      </c>
      <c r="Y24" s="21">
        <v>11.44</v>
      </c>
      <c r="Z24" s="86">
        <v>11.49</v>
      </c>
      <c r="AA24" s="86">
        <v>11.99</v>
      </c>
      <c r="AB24" s="86">
        <v>11.99</v>
      </c>
      <c r="AC24" s="58">
        <v>3</v>
      </c>
      <c r="AD24" s="128">
        <f t="shared" si="2"/>
        <v>9.8000000000000007</v>
      </c>
      <c r="AE24" s="104">
        <f t="shared" si="3"/>
        <v>19.95</v>
      </c>
      <c r="AF24" s="106">
        <f t="shared" si="4"/>
        <v>1.0357142857142856</v>
      </c>
      <c r="AG24" s="35">
        <f t="shared" si="0"/>
        <v>12.940384615384618</v>
      </c>
      <c r="AH24" s="32">
        <f t="shared" si="1"/>
        <v>38.821153846153855</v>
      </c>
      <c r="AI24" s="12"/>
      <c r="AJ24" s="3"/>
      <c r="AK24" s="3"/>
    </row>
    <row r="25" spans="1:37" ht="30" customHeight="1" thickBot="1">
      <c r="A25" s="66" t="s">
        <v>123</v>
      </c>
      <c r="B25" s="20" t="s">
        <v>8</v>
      </c>
      <c r="C25" s="53">
        <v>16.89</v>
      </c>
      <c r="D25" s="53">
        <v>16.989999999999998</v>
      </c>
      <c r="E25" s="86">
        <v>13.99</v>
      </c>
      <c r="F25" s="86">
        <v>15.9</v>
      </c>
      <c r="G25" s="86">
        <v>12.9</v>
      </c>
      <c r="H25" s="53">
        <v>14.69</v>
      </c>
      <c r="I25" s="53" t="s">
        <v>147</v>
      </c>
      <c r="J25" s="53">
        <v>13.99</v>
      </c>
      <c r="K25" s="86">
        <v>11.98</v>
      </c>
      <c r="L25" s="86">
        <v>14.99</v>
      </c>
      <c r="M25" s="86">
        <v>13.98</v>
      </c>
      <c r="N25" s="86">
        <v>10.9</v>
      </c>
      <c r="O25" s="86">
        <v>15.98</v>
      </c>
      <c r="P25" s="86" t="s">
        <v>147</v>
      </c>
      <c r="Q25" s="86">
        <v>13.99</v>
      </c>
      <c r="R25" s="53">
        <v>9.99</v>
      </c>
      <c r="S25" s="53">
        <v>13.99</v>
      </c>
      <c r="T25" s="86">
        <v>15.5</v>
      </c>
      <c r="U25" s="86">
        <v>18.899999999999999</v>
      </c>
      <c r="V25" s="53">
        <v>13.99</v>
      </c>
      <c r="W25" s="53">
        <v>13.99</v>
      </c>
      <c r="X25" s="53">
        <v>12.29</v>
      </c>
      <c r="Y25" s="21">
        <v>16.989999999999998</v>
      </c>
      <c r="Z25" s="86">
        <v>11.59</v>
      </c>
      <c r="AA25" s="86">
        <v>14.99</v>
      </c>
      <c r="AB25" s="86">
        <v>14.95</v>
      </c>
      <c r="AC25" s="58">
        <v>3</v>
      </c>
      <c r="AD25" s="128">
        <f t="shared" si="2"/>
        <v>9.99</v>
      </c>
      <c r="AE25" s="104">
        <f t="shared" si="3"/>
        <v>18.899999999999999</v>
      </c>
      <c r="AF25" s="106">
        <f t="shared" si="4"/>
        <v>0.89189189189189166</v>
      </c>
      <c r="AG25" s="35">
        <f t="shared" si="0"/>
        <v>14.347500000000002</v>
      </c>
      <c r="AH25" s="32">
        <f t="shared" si="1"/>
        <v>43.042500000000004</v>
      </c>
      <c r="AI25" s="12"/>
      <c r="AJ25" s="3"/>
      <c r="AK25" s="3"/>
    </row>
    <row r="26" spans="1:37" ht="36" customHeight="1" thickBot="1">
      <c r="A26" s="143" t="s">
        <v>121</v>
      </c>
      <c r="B26" s="27" t="s">
        <v>8</v>
      </c>
      <c r="C26" s="87">
        <v>6.99</v>
      </c>
      <c r="D26" s="87">
        <v>5.99</v>
      </c>
      <c r="E26" s="88">
        <v>6.99</v>
      </c>
      <c r="F26" s="88">
        <v>4.9800000000000004</v>
      </c>
      <c r="G26" s="88">
        <v>5.39</v>
      </c>
      <c r="H26" s="87">
        <v>5.99</v>
      </c>
      <c r="I26" s="87">
        <v>5.49</v>
      </c>
      <c r="J26" s="87">
        <v>5.99</v>
      </c>
      <c r="K26" s="88">
        <v>3.98</v>
      </c>
      <c r="L26" s="88">
        <v>3.99</v>
      </c>
      <c r="M26" s="88">
        <v>4.4800000000000004</v>
      </c>
      <c r="N26" s="88">
        <v>6.99</v>
      </c>
      <c r="O26" s="88">
        <v>5.98</v>
      </c>
      <c r="P26" s="88">
        <v>5.55</v>
      </c>
      <c r="Q26" s="88">
        <v>3.99</v>
      </c>
      <c r="R26" s="87">
        <v>5.99</v>
      </c>
      <c r="S26" s="87">
        <v>4.49</v>
      </c>
      <c r="T26" s="88">
        <v>4.8499999999999996</v>
      </c>
      <c r="U26" s="88">
        <v>6.99</v>
      </c>
      <c r="V26" s="87">
        <v>6.99</v>
      </c>
      <c r="W26" s="87">
        <v>4.99</v>
      </c>
      <c r="X26" s="87">
        <v>4.99</v>
      </c>
      <c r="Y26" s="21">
        <v>7.99</v>
      </c>
      <c r="Z26" s="88">
        <v>4.8899999999999997</v>
      </c>
      <c r="AA26" s="88">
        <v>6.49</v>
      </c>
      <c r="AB26" s="88">
        <v>5.9</v>
      </c>
      <c r="AC26" s="60">
        <v>4</v>
      </c>
      <c r="AD26" s="129">
        <f t="shared" si="2"/>
        <v>3.98</v>
      </c>
      <c r="AE26" s="104">
        <f t="shared" si="3"/>
        <v>7.99</v>
      </c>
      <c r="AF26" s="107">
        <f t="shared" si="4"/>
        <v>1.0075376884422109</v>
      </c>
      <c r="AG26" s="36">
        <f t="shared" si="0"/>
        <v>5.66653846153846</v>
      </c>
      <c r="AH26" s="33">
        <f t="shared" si="1"/>
        <v>22.66615384615384</v>
      </c>
      <c r="AI26" s="12"/>
      <c r="AJ26" s="3"/>
      <c r="AK26" s="3"/>
    </row>
    <row r="27" spans="1:37" ht="30" customHeight="1" thickBot="1">
      <c r="A27" s="185" t="s">
        <v>43</v>
      </c>
      <c r="B27" s="186"/>
      <c r="C27" s="137">
        <f t="shared" ref="C27:AB27" si="5">SUM(C8:C26)</f>
        <v>212.63000000000005</v>
      </c>
      <c r="D27" s="137">
        <f t="shared" si="5"/>
        <v>241.3</v>
      </c>
      <c r="E27" s="137">
        <f t="shared" si="5"/>
        <v>234.61000000000004</v>
      </c>
      <c r="F27" s="137">
        <f t="shared" si="5"/>
        <v>231.9</v>
      </c>
      <c r="G27" s="137">
        <f t="shared" si="5"/>
        <v>201.50000000000003</v>
      </c>
      <c r="H27" s="137">
        <f t="shared" si="5"/>
        <v>224.84000000000003</v>
      </c>
      <c r="I27" s="137">
        <f t="shared" si="5"/>
        <v>200.55000000000004</v>
      </c>
      <c r="J27" s="137">
        <f t="shared" si="5"/>
        <v>224.70000000000005</v>
      </c>
      <c r="K27" s="137">
        <f t="shared" si="5"/>
        <v>182.78999999999996</v>
      </c>
      <c r="L27" s="137">
        <f t="shared" si="5"/>
        <v>221.81000000000003</v>
      </c>
      <c r="M27" s="137">
        <f t="shared" si="5"/>
        <v>240.93999999999994</v>
      </c>
      <c r="N27" s="137">
        <f t="shared" si="5"/>
        <v>252.87000000000006</v>
      </c>
      <c r="O27" s="137">
        <f t="shared" si="5"/>
        <v>234.73999999999998</v>
      </c>
      <c r="P27" s="137">
        <f t="shared" si="5"/>
        <v>242.54</v>
      </c>
      <c r="Q27" s="137">
        <f t="shared" si="5"/>
        <v>219.37000000000003</v>
      </c>
      <c r="R27" s="137">
        <f t="shared" si="5"/>
        <v>221.52000000000007</v>
      </c>
      <c r="S27" s="137">
        <f t="shared" si="5"/>
        <v>193.42000000000004</v>
      </c>
      <c r="T27" s="137">
        <f t="shared" si="5"/>
        <v>212.92000000000002</v>
      </c>
      <c r="U27" s="137">
        <f t="shared" si="5"/>
        <v>236.66000000000003</v>
      </c>
      <c r="V27" s="137">
        <f t="shared" si="5"/>
        <v>239.61000000000004</v>
      </c>
      <c r="W27" s="137">
        <f t="shared" si="5"/>
        <v>211.61</v>
      </c>
      <c r="X27" s="137">
        <f t="shared" si="5"/>
        <v>209.79000000000002</v>
      </c>
      <c r="Y27" s="137">
        <f t="shared" si="5"/>
        <v>231.02</v>
      </c>
      <c r="Z27" s="137">
        <f t="shared" si="5"/>
        <v>193.21</v>
      </c>
      <c r="AA27" s="137">
        <f t="shared" si="5"/>
        <v>220.85000000000002</v>
      </c>
      <c r="AB27" s="137">
        <f t="shared" si="5"/>
        <v>232.65000000000003</v>
      </c>
      <c r="AC27" s="187"/>
      <c r="AD27" s="187"/>
      <c r="AE27" s="187"/>
      <c r="AF27" s="187"/>
      <c r="AG27" s="188"/>
      <c r="AH27" s="138">
        <f>SUM(AH8:AH26)</f>
        <v>661.71186120401342</v>
      </c>
      <c r="AI27" s="12"/>
      <c r="AJ27" s="3"/>
      <c r="AK27" s="3"/>
    </row>
    <row r="28" spans="1:37" ht="30" customHeight="1" thickBot="1">
      <c r="A28" s="17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2"/>
      <c r="AJ28" s="3"/>
      <c r="AK28" s="3"/>
    </row>
    <row r="29" spans="1:37" ht="30" customHeight="1" thickBot="1">
      <c r="A29" s="189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1"/>
      <c r="AE29" s="191"/>
      <c r="AF29" s="191"/>
      <c r="AG29" s="191"/>
      <c r="AH29" s="192"/>
      <c r="AI29" s="12"/>
      <c r="AJ29" s="3"/>
      <c r="AK29" s="3"/>
    </row>
    <row r="30" spans="1:37" ht="30" customHeight="1" thickBot="1">
      <c r="A30" s="67" t="s">
        <v>22</v>
      </c>
      <c r="B30" s="23" t="s">
        <v>38</v>
      </c>
      <c r="C30" s="53">
        <v>1.99</v>
      </c>
      <c r="D30" s="53">
        <v>3.49</v>
      </c>
      <c r="E30" s="86">
        <v>2.99</v>
      </c>
      <c r="F30" s="86">
        <v>1.29</v>
      </c>
      <c r="G30" s="86">
        <v>1.1499999999999999</v>
      </c>
      <c r="H30" s="53">
        <v>3.09</v>
      </c>
      <c r="I30" s="53">
        <v>2.79</v>
      </c>
      <c r="J30" s="53">
        <v>1.59</v>
      </c>
      <c r="K30" s="86">
        <v>1.28</v>
      </c>
      <c r="L30" s="86">
        <v>3.39</v>
      </c>
      <c r="M30" s="86">
        <v>3.75</v>
      </c>
      <c r="N30" s="86">
        <v>3.65</v>
      </c>
      <c r="O30" s="86">
        <v>3.49</v>
      </c>
      <c r="P30" s="86">
        <v>5.2</v>
      </c>
      <c r="Q30" s="86">
        <v>2.99</v>
      </c>
      <c r="R30" s="53">
        <v>2.99</v>
      </c>
      <c r="S30" s="53">
        <v>2.89</v>
      </c>
      <c r="T30" s="86">
        <v>1.49</v>
      </c>
      <c r="U30" s="86">
        <v>3.49</v>
      </c>
      <c r="V30" s="53">
        <v>2.99</v>
      </c>
      <c r="W30" s="53">
        <v>2.99</v>
      </c>
      <c r="X30" s="53">
        <v>3.79</v>
      </c>
      <c r="Y30" s="53">
        <v>2.99</v>
      </c>
      <c r="Z30" s="86">
        <v>3.39</v>
      </c>
      <c r="AA30" s="86">
        <v>3.29</v>
      </c>
      <c r="AB30" s="86">
        <v>3.29</v>
      </c>
      <c r="AC30" s="58">
        <v>1</v>
      </c>
      <c r="AD30" s="127">
        <f>MIN(C30:AB30)</f>
        <v>1.1499999999999999</v>
      </c>
      <c r="AE30" s="104">
        <f>MAX(C30:AB30)</f>
        <v>5.2</v>
      </c>
      <c r="AF30" s="105">
        <f>AE30/AD30-1</f>
        <v>3.5217391304347831</v>
      </c>
      <c r="AG30" s="34">
        <f>AVERAGE(C30:AB30)</f>
        <v>2.9123076923076932</v>
      </c>
      <c r="AH30" s="32">
        <f>AC30*AG30</f>
        <v>2.9123076923076932</v>
      </c>
      <c r="AI30" s="12"/>
      <c r="AJ30" s="3"/>
      <c r="AK30" s="3"/>
    </row>
    <row r="31" spans="1:37" ht="30" customHeight="1" thickBot="1">
      <c r="A31" s="67" t="s">
        <v>23</v>
      </c>
      <c r="B31" s="23" t="s">
        <v>39</v>
      </c>
      <c r="C31" s="53">
        <v>9.39</v>
      </c>
      <c r="D31" s="53">
        <v>9.59</v>
      </c>
      <c r="E31" s="86">
        <v>10.09</v>
      </c>
      <c r="F31" s="86">
        <v>6.99</v>
      </c>
      <c r="G31" s="86">
        <v>5.99</v>
      </c>
      <c r="H31" s="53">
        <v>7.45</v>
      </c>
      <c r="I31" s="53">
        <v>6.99</v>
      </c>
      <c r="J31" s="53">
        <v>5.99</v>
      </c>
      <c r="K31" s="86">
        <v>6.78</v>
      </c>
      <c r="L31" s="86">
        <v>9.4499999999999993</v>
      </c>
      <c r="M31" s="86">
        <v>9.98</v>
      </c>
      <c r="N31" s="86">
        <v>10.29</v>
      </c>
      <c r="O31" s="86">
        <v>8.48</v>
      </c>
      <c r="P31" s="86">
        <v>9.2899999999999991</v>
      </c>
      <c r="Q31" s="86">
        <v>9.9499999999999993</v>
      </c>
      <c r="R31" s="53">
        <v>9.99</v>
      </c>
      <c r="S31" s="53">
        <v>10.79</v>
      </c>
      <c r="T31" s="86">
        <v>7.99</v>
      </c>
      <c r="U31" s="86">
        <v>11.99</v>
      </c>
      <c r="V31" s="53">
        <v>10.09</v>
      </c>
      <c r="W31" s="53">
        <v>10.59</v>
      </c>
      <c r="X31" s="53">
        <v>10.79</v>
      </c>
      <c r="Y31" s="53">
        <v>8.49</v>
      </c>
      <c r="Z31" s="86">
        <v>5.99</v>
      </c>
      <c r="AA31" s="86">
        <v>6.99</v>
      </c>
      <c r="AB31" s="86">
        <v>7.49</v>
      </c>
      <c r="AC31" s="58">
        <v>2</v>
      </c>
      <c r="AD31" s="127">
        <f>MIN(C31:AB31)</f>
        <v>5.99</v>
      </c>
      <c r="AE31" s="104">
        <f>MAX(C31:AB31)</f>
        <v>11.99</v>
      </c>
      <c r="AF31" s="106">
        <f>AE31/AD31-1</f>
        <v>1.001669449081803</v>
      </c>
      <c r="AG31" s="35">
        <f>AVERAGE(C31:AB31)</f>
        <v>8.7650000000000023</v>
      </c>
      <c r="AH31" s="32">
        <f>AC31*AG31</f>
        <v>17.530000000000005</v>
      </c>
      <c r="AI31" s="12"/>
      <c r="AJ31" s="3"/>
      <c r="AK31" s="3"/>
    </row>
    <row r="32" spans="1:37" ht="30" customHeight="1" thickBot="1">
      <c r="A32" s="67" t="s">
        <v>24</v>
      </c>
      <c r="B32" s="23" t="s">
        <v>25</v>
      </c>
      <c r="C32" s="53">
        <v>1.89</v>
      </c>
      <c r="D32" s="53">
        <v>2.33</v>
      </c>
      <c r="E32" s="86">
        <v>2.29</v>
      </c>
      <c r="F32" s="86">
        <v>2.09</v>
      </c>
      <c r="G32" s="86">
        <v>1.99</v>
      </c>
      <c r="H32" s="53">
        <v>1.95</v>
      </c>
      <c r="I32" s="53">
        <v>1.99</v>
      </c>
      <c r="J32" s="53">
        <v>2.4900000000000002</v>
      </c>
      <c r="K32" s="86">
        <v>1.98</v>
      </c>
      <c r="L32" s="86">
        <v>2.59</v>
      </c>
      <c r="M32" s="86">
        <v>2.35</v>
      </c>
      <c r="N32" s="86">
        <v>2.19</v>
      </c>
      <c r="O32" s="86">
        <v>1.99</v>
      </c>
      <c r="P32" s="86">
        <v>3.29</v>
      </c>
      <c r="Q32" s="86">
        <v>1.99</v>
      </c>
      <c r="R32" s="53">
        <v>2.29</v>
      </c>
      <c r="S32" s="53">
        <v>2.4900000000000002</v>
      </c>
      <c r="T32" s="86">
        <v>1.95</v>
      </c>
      <c r="U32" s="86">
        <v>2.39</v>
      </c>
      <c r="V32" s="53">
        <v>2.29</v>
      </c>
      <c r="W32" s="53">
        <v>2.39</v>
      </c>
      <c r="X32" s="53">
        <v>2.19</v>
      </c>
      <c r="Y32" s="53">
        <v>2.79</v>
      </c>
      <c r="Z32" s="86">
        <v>1.79</v>
      </c>
      <c r="AA32" s="86">
        <v>2.39</v>
      </c>
      <c r="AB32" s="86">
        <v>1.99</v>
      </c>
      <c r="AC32" s="58">
        <v>1</v>
      </c>
      <c r="AD32" s="127">
        <f>MIN(C32:AB32)</f>
        <v>1.79</v>
      </c>
      <c r="AE32" s="104">
        <f>MAX(C32:AB32)</f>
        <v>3.29</v>
      </c>
      <c r="AF32" s="106">
        <f>AE32/AD32-1</f>
        <v>0.83798882681564235</v>
      </c>
      <c r="AG32" s="35">
        <f>AVERAGE(C32:AB32)</f>
        <v>2.2442307692307693</v>
      </c>
      <c r="AH32" s="32">
        <f>AC32*AG32</f>
        <v>2.2442307692307693</v>
      </c>
      <c r="AI32" s="12"/>
      <c r="AJ32" s="3"/>
      <c r="AK32" s="3"/>
    </row>
    <row r="33" spans="1:37" ht="30" customHeight="1" thickBot="1">
      <c r="A33" s="68" t="s">
        <v>122</v>
      </c>
      <c r="B33" s="26" t="s">
        <v>40</v>
      </c>
      <c r="C33" s="87">
        <v>1.59</v>
      </c>
      <c r="D33" s="87">
        <v>1.59</v>
      </c>
      <c r="E33" s="88">
        <v>1.99</v>
      </c>
      <c r="F33" s="88">
        <v>1.79</v>
      </c>
      <c r="G33" s="88">
        <v>1.29</v>
      </c>
      <c r="H33" s="87">
        <v>1.39</v>
      </c>
      <c r="I33" s="87" t="s">
        <v>147</v>
      </c>
      <c r="J33" s="87">
        <v>1.79</v>
      </c>
      <c r="K33" s="88">
        <v>1.18</v>
      </c>
      <c r="L33" s="88">
        <v>1.69</v>
      </c>
      <c r="M33" s="88">
        <v>1.98</v>
      </c>
      <c r="N33" s="88">
        <v>2.39</v>
      </c>
      <c r="O33" s="88">
        <v>2.99</v>
      </c>
      <c r="P33" s="88">
        <v>2.85</v>
      </c>
      <c r="Q33" s="88">
        <v>1.55</v>
      </c>
      <c r="R33" s="87">
        <v>1.99</v>
      </c>
      <c r="S33" s="87">
        <v>1.59</v>
      </c>
      <c r="T33" s="88">
        <v>1.49</v>
      </c>
      <c r="U33" s="88">
        <v>2.99</v>
      </c>
      <c r="V33" s="87">
        <v>1.79</v>
      </c>
      <c r="W33" s="88">
        <v>1.79</v>
      </c>
      <c r="X33" s="87">
        <v>1.79</v>
      </c>
      <c r="Y33" s="53">
        <v>2.59</v>
      </c>
      <c r="Z33" s="88">
        <v>1.49</v>
      </c>
      <c r="AA33" s="88">
        <v>2.4900000000000002</v>
      </c>
      <c r="AB33" s="88">
        <v>1.59</v>
      </c>
      <c r="AC33" s="60">
        <v>1</v>
      </c>
      <c r="AD33" s="127">
        <f>MIN(C33:AB33)</f>
        <v>1.18</v>
      </c>
      <c r="AE33" s="104">
        <f>MAX(C33:AB33)</f>
        <v>2.99</v>
      </c>
      <c r="AF33" s="107">
        <f>AE33/AD33-1</f>
        <v>1.5338983050847461</v>
      </c>
      <c r="AG33" s="36">
        <f>AVERAGE(C33:AB33)</f>
        <v>1.9060000000000001</v>
      </c>
      <c r="AH33" s="33">
        <f>AC33*AG33</f>
        <v>1.9060000000000001</v>
      </c>
      <c r="AI33" s="12"/>
      <c r="AJ33" s="3"/>
      <c r="AK33" s="3"/>
    </row>
    <row r="34" spans="1:37" ht="30" customHeight="1" thickBot="1">
      <c r="A34" s="185" t="s">
        <v>43</v>
      </c>
      <c r="B34" s="186"/>
      <c r="C34" s="137">
        <f t="shared" ref="C34:R34" si="6">SUM(C30:C33)</f>
        <v>14.860000000000001</v>
      </c>
      <c r="D34" s="137">
        <f t="shared" si="6"/>
        <v>17</v>
      </c>
      <c r="E34" s="137">
        <f t="shared" si="6"/>
        <v>17.36</v>
      </c>
      <c r="F34" s="137">
        <f>SUM(F30:F33)</f>
        <v>12.16</v>
      </c>
      <c r="G34" s="137">
        <f t="shared" si="6"/>
        <v>10.420000000000002</v>
      </c>
      <c r="H34" s="137">
        <f>SUM(H30:H33)</f>
        <v>13.879999999999999</v>
      </c>
      <c r="I34" s="137">
        <f>SUM(I30:I33)</f>
        <v>11.770000000000001</v>
      </c>
      <c r="J34" s="137">
        <f t="shared" si="6"/>
        <v>11.86</v>
      </c>
      <c r="K34" s="137">
        <f>SUM(K30:K33)</f>
        <v>11.22</v>
      </c>
      <c r="L34" s="137">
        <f>SUM(L30:L33)</f>
        <v>17.12</v>
      </c>
      <c r="M34" s="137">
        <f>SUM(M30:M33)</f>
        <v>18.060000000000002</v>
      </c>
      <c r="N34" s="137">
        <f t="shared" si="6"/>
        <v>18.52</v>
      </c>
      <c r="O34" s="137">
        <f>SUM(O30:O33)</f>
        <v>16.950000000000003</v>
      </c>
      <c r="P34" s="137">
        <f>SUM(P30:P33)</f>
        <v>20.63</v>
      </c>
      <c r="Q34" s="137">
        <f t="shared" si="6"/>
        <v>16.48</v>
      </c>
      <c r="R34" s="137">
        <f t="shared" si="6"/>
        <v>17.259999999999998</v>
      </c>
      <c r="S34" s="137">
        <f>SUM(S30:S33)</f>
        <v>17.760000000000002</v>
      </c>
      <c r="T34" s="137">
        <f>SUM(T30:T33)</f>
        <v>12.92</v>
      </c>
      <c r="U34" s="137">
        <f t="shared" ref="U34:AB34" si="7">SUM(U30:U33)</f>
        <v>20.86</v>
      </c>
      <c r="V34" s="137">
        <f t="shared" si="7"/>
        <v>17.16</v>
      </c>
      <c r="W34" s="137">
        <f>SUM(W30:W33)</f>
        <v>17.760000000000002</v>
      </c>
      <c r="X34" s="137">
        <f>SUM(X30:X33)</f>
        <v>18.559999999999999</v>
      </c>
      <c r="Y34" s="137">
        <f t="shared" si="7"/>
        <v>16.86</v>
      </c>
      <c r="Z34" s="137">
        <f>SUM(Z30:Z33)</f>
        <v>12.660000000000002</v>
      </c>
      <c r="AA34" s="137">
        <f>SUM(AA30:AA33)</f>
        <v>15.160000000000002</v>
      </c>
      <c r="AB34" s="137">
        <f t="shared" si="7"/>
        <v>14.360000000000001</v>
      </c>
      <c r="AC34" s="187"/>
      <c r="AD34" s="187"/>
      <c r="AE34" s="187"/>
      <c r="AF34" s="187"/>
      <c r="AG34" s="188"/>
      <c r="AH34" s="138">
        <f>SUM(AH30:AH33)</f>
        <v>24.592538461538464</v>
      </c>
      <c r="AI34" s="12"/>
      <c r="AJ34" s="3"/>
      <c r="AK34" s="3"/>
    </row>
    <row r="35" spans="1:37" ht="30" customHeight="1" thickBot="1">
      <c r="A35" s="17"/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2"/>
      <c r="AJ35" s="3"/>
      <c r="AK35" s="3"/>
    </row>
    <row r="36" spans="1:37" ht="30" customHeight="1" thickBot="1">
      <c r="A36" s="193" t="s">
        <v>26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5"/>
      <c r="AI36" s="12"/>
      <c r="AJ36" s="3"/>
      <c r="AK36" s="3"/>
    </row>
    <row r="37" spans="1:37" ht="30" customHeight="1" thickBot="1">
      <c r="A37" s="69" t="s">
        <v>140</v>
      </c>
      <c r="B37" s="24" t="s">
        <v>41</v>
      </c>
      <c r="C37" s="89">
        <v>4.99</v>
      </c>
      <c r="D37" s="89">
        <v>4.45</v>
      </c>
      <c r="E37" s="90">
        <v>3.99</v>
      </c>
      <c r="F37" s="90">
        <v>2.99</v>
      </c>
      <c r="G37" s="90">
        <v>4.29</v>
      </c>
      <c r="H37" s="89">
        <v>2.4900000000000002</v>
      </c>
      <c r="I37" s="89">
        <v>3.29</v>
      </c>
      <c r="J37" s="89">
        <v>4.79</v>
      </c>
      <c r="K37" s="90">
        <v>2.75</v>
      </c>
      <c r="L37" s="90">
        <v>4.79</v>
      </c>
      <c r="M37" s="90">
        <v>7.98</v>
      </c>
      <c r="N37" s="90">
        <v>9.99</v>
      </c>
      <c r="O37" s="90">
        <v>4.99</v>
      </c>
      <c r="P37" s="86">
        <v>7.55</v>
      </c>
      <c r="Q37" s="90">
        <v>3.69</v>
      </c>
      <c r="R37" s="89">
        <v>4.99</v>
      </c>
      <c r="S37" s="89">
        <v>5.19</v>
      </c>
      <c r="T37" s="90">
        <v>2.4</v>
      </c>
      <c r="U37" s="90">
        <v>9.7899999999999991</v>
      </c>
      <c r="V37" s="89">
        <v>3.99</v>
      </c>
      <c r="W37" s="89">
        <v>3.99</v>
      </c>
      <c r="X37" s="89">
        <v>4.79</v>
      </c>
      <c r="Y37" s="53">
        <v>2.99</v>
      </c>
      <c r="Z37" s="90">
        <v>3.69</v>
      </c>
      <c r="AA37" s="90">
        <v>3.69</v>
      </c>
      <c r="AB37" s="90">
        <v>2.99</v>
      </c>
      <c r="AC37" s="61">
        <v>2</v>
      </c>
      <c r="AD37" s="127">
        <f>MIN(C37:AB37)</f>
        <v>2.4</v>
      </c>
      <c r="AE37" s="104">
        <f>MAX(C37:AB37)</f>
        <v>9.99</v>
      </c>
      <c r="AF37" s="105">
        <f>AE37/AD37-1</f>
        <v>3.1625000000000005</v>
      </c>
      <c r="AG37" s="34">
        <f>AVERAGE(C37:AB37)</f>
        <v>4.6738461538461529</v>
      </c>
      <c r="AH37" s="37">
        <f>AC37*AG37</f>
        <v>9.3476923076923057</v>
      </c>
      <c r="AI37" s="12"/>
      <c r="AJ37" s="3"/>
      <c r="AK37" s="3"/>
    </row>
    <row r="38" spans="1:37" ht="30" customHeight="1" thickBot="1">
      <c r="A38" s="67" t="s">
        <v>27</v>
      </c>
      <c r="B38" s="20" t="s">
        <v>72</v>
      </c>
      <c r="C38" s="53">
        <v>3.19</v>
      </c>
      <c r="D38" s="53">
        <v>2.39</v>
      </c>
      <c r="E38" s="86">
        <v>2.59</v>
      </c>
      <c r="F38" s="86">
        <v>1.55</v>
      </c>
      <c r="G38" s="86">
        <v>2.09</v>
      </c>
      <c r="H38" s="53">
        <v>2.39</v>
      </c>
      <c r="I38" s="53">
        <v>2.4900000000000002</v>
      </c>
      <c r="J38" s="53">
        <v>2.59</v>
      </c>
      <c r="K38" s="86">
        <v>2.15</v>
      </c>
      <c r="L38" s="86">
        <v>2.59</v>
      </c>
      <c r="M38" s="86">
        <v>3.88</v>
      </c>
      <c r="N38" s="86">
        <v>3.09</v>
      </c>
      <c r="O38" s="86">
        <v>2.79</v>
      </c>
      <c r="P38" s="86">
        <v>4.6900000000000004</v>
      </c>
      <c r="Q38" s="86">
        <v>2.69</v>
      </c>
      <c r="R38" s="53">
        <v>2.59</v>
      </c>
      <c r="S38" s="53">
        <v>1.99</v>
      </c>
      <c r="T38" s="86">
        <v>1.99</v>
      </c>
      <c r="U38" s="86">
        <v>3.19</v>
      </c>
      <c r="V38" s="53">
        <v>2.59</v>
      </c>
      <c r="W38" s="53">
        <v>2.59</v>
      </c>
      <c r="X38" s="53">
        <v>3.49</v>
      </c>
      <c r="Y38" s="53">
        <v>2.99</v>
      </c>
      <c r="Z38" s="86">
        <v>2.19</v>
      </c>
      <c r="AA38" s="86">
        <v>4.59</v>
      </c>
      <c r="AB38" s="86">
        <v>2.4900000000000002</v>
      </c>
      <c r="AC38" s="58">
        <v>2</v>
      </c>
      <c r="AD38" s="128">
        <f>MIN(C38:AB38)</f>
        <v>1.55</v>
      </c>
      <c r="AE38" s="104">
        <f>MAX(C38:AB38)</f>
        <v>4.6900000000000004</v>
      </c>
      <c r="AF38" s="106">
        <f>AE38/AD38-1</f>
        <v>2.0258064516129033</v>
      </c>
      <c r="AG38" s="35">
        <f>AVERAGE(C38:AB38)</f>
        <v>2.7634615384615389</v>
      </c>
      <c r="AH38" s="32">
        <f>AC38*AG38</f>
        <v>5.5269230769230777</v>
      </c>
      <c r="AI38" s="12"/>
      <c r="AJ38" s="3"/>
      <c r="AK38" s="3"/>
    </row>
    <row r="39" spans="1:37" ht="30" customHeight="1" thickBot="1">
      <c r="A39" s="67" t="s">
        <v>28</v>
      </c>
      <c r="B39" s="20" t="s">
        <v>73</v>
      </c>
      <c r="C39" s="53">
        <v>1.98</v>
      </c>
      <c r="D39" s="53">
        <v>2.99</v>
      </c>
      <c r="E39" s="86">
        <v>2.19</v>
      </c>
      <c r="F39" s="86">
        <v>2.0499999999999998</v>
      </c>
      <c r="G39" s="86">
        <v>1.19</v>
      </c>
      <c r="H39" s="53">
        <v>1.29</v>
      </c>
      <c r="I39" s="53">
        <v>1.89</v>
      </c>
      <c r="J39" s="53">
        <v>1.69</v>
      </c>
      <c r="K39" s="86">
        <v>1.55</v>
      </c>
      <c r="L39" s="86">
        <v>2.48</v>
      </c>
      <c r="M39" s="86">
        <v>3.48</v>
      </c>
      <c r="N39" s="86">
        <v>2.89</v>
      </c>
      <c r="O39" s="86">
        <v>2.99</v>
      </c>
      <c r="P39" s="86">
        <v>2.2999999999999998</v>
      </c>
      <c r="Q39" s="86">
        <v>1.99</v>
      </c>
      <c r="R39" s="53">
        <v>1.69</v>
      </c>
      <c r="S39" s="53">
        <v>1.29</v>
      </c>
      <c r="T39" s="86">
        <v>2.99</v>
      </c>
      <c r="U39" s="86">
        <v>1.79</v>
      </c>
      <c r="V39" s="53">
        <v>2.19</v>
      </c>
      <c r="W39" s="53">
        <v>2.29</v>
      </c>
      <c r="X39" s="53">
        <v>1.79</v>
      </c>
      <c r="Y39" s="53">
        <v>2.4900000000000002</v>
      </c>
      <c r="Z39" s="86">
        <v>1.19</v>
      </c>
      <c r="AA39" s="53">
        <v>1.99</v>
      </c>
      <c r="AB39" s="53">
        <v>1.49</v>
      </c>
      <c r="AC39" s="58">
        <v>4</v>
      </c>
      <c r="AD39" s="128">
        <f>MIN(C39:AB39)</f>
        <v>1.19</v>
      </c>
      <c r="AE39" s="104">
        <f>MAX(C39:AB39)</f>
        <v>3.48</v>
      </c>
      <c r="AF39" s="106">
        <f>AE39/AD39-1</f>
        <v>1.9243697478991599</v>
      </c>
      <c r="AG39" s="35">
        <f>AVERAGE(C39:AB39)</f>
        <v>2.0823076923076922</v>
      </c>
      <c r="AH39" s="32">
        <f>AC39*AG39</f>
        <v>8.3292307692307688</v>
      </c>
      <c r="AI39" s="12"/>
      <c r="AJ39" s="3"/>
      <c r="AK39" s="3"/>
    </row>
    <row r="40" spans="1:37" ht="30" customHeight="1" thickBot="1">
      <c r="A40" s="68" t="s">
        <v>35</v>
      </c>
      <c r="B40" s="25" t="s">
        <v>42</v>
      </c>
      <c r="C40" s="87">
        <v>2.99</v>
      </c>
      <c r="D40" s="87">
        <v>5.49</v>
      </c>
      <c r="E40" s="88">
        <v>2.69</v>
      </c>
      <c r="F40" s="88">
        <v>2.95</v>
      </c>
      <c r="G40" s="88">
        <v>3.65</v>
      </c>
      <c r="H40" s="87">
        <v>3.09</v>
      </c>
      <c r="I40" s="87">
        <v>4.79</v>
      </c>
      <c r="J40" s="87">
        <v>2.59</v>
      </c>
      <c r="K40" s="88">
        <v>3.18</v>
      </c>
      <c r="L40" s="88">
        <v>4.99</v>
      </c>
      <c r="M40" s="88">
        <v>5.48</v>
      </c>
      <c r="N40" s="88">
        <v>4.59</v>
      </c>
      <c r="O40" s="88">
        <v>5.99</v>
      </c>
      <c r="P40" s="88" t="s">
        <v>147</v>
      </c>
      <c r="Q40" s="88">
        <v>4.99</v>
      </c>
      <c r="R40" s="87">
        <v>3.29</v>
      </c>
      <c r="S40" s="87">
        <v>2.19</v>
      </c>
      <c r="T40" s="88">
        <v>3.89</v>
      </c>
      <c r="U40" s="88">
        <v>4.59</v>
      </c>
      <c r="V40" s="87">
        <v>2.69</v>
      </c>
      <c r="W40" s="87">
        <v>5.89</v>
      </c>
      <c r="X40" s="87">
        <v>3.89</v>
      </c>
      <c r="Y40" s="53">
        <v>5.49</v>
      </c>
      <c r="Z40" s="86">
        <v>3.79</v>
      </c>
      <c r="AA40" s="87">
        <v>4.49</v>
      </c>
      <c r="AB40" s="87">
        <v>2.4900000000000002</v>
      </c>
      <c r="AC40" s="60">
        <v>1</v>
      </c>
      <c r="AD40" s="129">
        <f>MIN(C40:AB40)</f>
        <v>2.19</v>
      </c>
      <c r="AE40" s="104">
        <f>MAX(C40:AB40)</f>
        <v>5.99</v>
      </c>
      <c r="AF40" s="107">
        <f>AE40/AD40-1</f>
        <v>1.7351598173515983</v>
      </c>
      <c r="AG40" s="36">
        <f>AVERAGE(C40:AB40)</f>
        <v>4.0059999999999993</v>
      </c>
      <c r="AH40" s="33">
        <f>AC40*AG40</f>
        <v>4.0059999999999993</v>
      </c>
      <c r="AI40" s="12"/>
      <c r="AJ40" s="3"/>
      <c r="AK40" s="3"/>
    </row>
    <row r="41" spans="1:37" ht="30" customHeight="1" thickBot="1">
      <c r="A41" s="185" t="s">
        <v>43</v>
      </c>
      <c r="B41" s="186"/>
      <c r="C41" s="137">
        <f t="shared" ref="C41:AB41" si="8">SUM(C37:C40)</f>
        <v>13.15</v>
      </c>
      <c r="D41" s="137">
        <f t="shared" si="8"/>
        <v>15.32</v>
      </c>
      <c r="E41" s="137">
        <f t="shared" si="8"/>
        <v>11.459999999999999</v>
      </c>
      <c r="F41" s="137">
        <f>SUM(F37:F40)</f>
        <v>9.5399999999999991</v>
      </c>
      <c r="G41" s="137">
        <f t="shared" si="8"/>
        <v>11.22</v>
      </c>
      <c r="H41" s="137">
        <f>SUM(H37:H40)</f>
        <v>9.2600000000000016</v>
      </c>
      <c r="I41" s="137">
        <f>SUM(I37:I40)</f>
        <v>12.46</v>
      </c>
      <c r="J41" s="137">
        <f t="shared" si="8"/>
        <v>11.66</v>
      </c>
      <c r="K41" s="137">
        <f t="shared" ref="K41:P41" si="9">SUM(K37:K40)</f>
        <v>9.6300000000000008</v>
      </c>
      <c r="L41" s="137">
        <f t="shared" si="9"/>
        <v>14.85</v>
      </c>
      <c r="M41" s="137">
        <f t="shared" si="9"/>
        <v>20.82</v>
      </c>
      <c r="N41" s="137">
        <f t="shared" si="9"/>
        <v>20.560000000000002</v>
      </c>
      <c r="O41" s="137">
        <f t="shared" si="9"/>
        <v>16.759999999999998</v>
      </c>
      <c r="P41" s="137">
        <f t="shared" si="9"/>
        <v>14.54</v>
      </c>
      <c r="Q41" s="137">
        <f t="shared" si="8"/>
        <v>13.36</v>
      </c>
      <c r="R41" s="137">
        <f t="shared" si="8"/>
        <v>12.559999999999999</v>
      </c>
      <c r="S41" s="137">
        <f>SUM(S37:S40)</f>
        <v>10.66</v>
      </c>
      <c r="T41" s="137">
        <f t="shared" si="8"/>
        <v>11.27</v>
      </c>
      <c r="U41" s="137">
        <f t="shared" si="8"/>
        <v>19.36</v>
      </c>
      <c r="V41" s="137">
        <f t="shared" si="8"/>
        <v>11.459999999999999</v>
      </c>
      <c r="W41" s="137">
        <f>SUM(W37:W40)</f>
        <v>14.760000000000002</v>
      </c>
      <c r="X41" s="137">
        <f t="shared" si="8"/>
        <v>13.96</v>
      </c>
      <c r="Y41" s="137">
        <f t="shared" si="8"/>
        <v>13.96</v>
      </c>
      <c r="Z41" s="137">
        <f>SUM(Z37:Z40)</f>
        <v>10.86</v>
      </c>
      <c r="AA41" s="137">
        <f t="shared" si="8"/>
        <v>14.76</v>
      </c>
      <c r="AB41" s="137">
        <f t="shared" si="8"/>
        <v>9.4600000000000009</v>
      </c>
      <c r="AC41" s="196"/>
      <c r="AD41" s="196"/>
      <c r="AE41" s="196"/>
      <c r="AF41" s="196"/>
      <c r="AG41" s="197"/>
      <c r="AH41" s="138">
        <f>SUM(AH37:AH40)</f>
        <v>27.209846153846151</v>
      </c>
      <c r="AI41" s="12"/>
      <c r="AJ41" s="3"/>
      <c r="AK41" s="3"/>
    </row>
    <row r="42" spans="1:37" ht="30" customHeight="1" thickBot="1">
      <c r="A42" s="17"/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8"/>
      <c r="AD42" s="18"/>
      <c r="AE42" s="18"/>
      <c r="AF42" s="18"/>
      <c r="AG42" s="18"/>
      <c r="AH42" s="14"/>
      <c r="AI42" s="12"/>
      <c r="AJ42" s="3"/>
      <c r="AK42" s="3"/>
    </row>
    <row r="43" spans="1:37" ht="30" customHeight="1" thickBot="1">
      <c r="A43" s="173" t="s">
        <v>44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5"/>
      <c r="AI43" s="12"/>
      <c r="AJ43" s="3"/>
      <c r="AK43" s="3"/>
    </row>
    <row r="44" spans="1:37" ht="33.75" customHeight="1" thickBot="1">
      <c r="A44" s="201" t="s">
        <v>29</v>
      </c>
      <c r="B44" s="202"/>
      <c r="C44" s="139">
        <f t="shared" ref="C44:AB44" si="10">C27+C34+C41</f>
        <v>240.64000000000007</v>
      </c>
      <c r="D44" s="139">
        <f t="shared" si="10"/>
        <v>273.62</v>
      </c>
      <c r="E44" s="139">
        <f t="shared" si="10"/>
        <v>263.43</v>
      </c>
      <c r="F44" s="139">
        <f t="shared" si="10"/>
        <v>253.6</v>
      </c>
      <c r="G44" s="139">
        <f t="shared" si="10"/>
        <v>223.14000000000001</v>
      </c>
      <c r="H44" s="139">
        <f t="shared" si="10"/>
        <v>247.98000000000002</v>
      </c>
      <c r="I44" s="139">
        <f t="shared" si="10"/>
        <v>224.78000000000006</v>
      </c>
      <c r="J44" s="139">
        <f t="shared" si="10"/>
        <v>248.22000000000006</v>
      </c>
      <c r="K44" s="139">
        <f>K27+K34+K41</f>
        <v>203.63999999999996</v>
      </c>
      <c r="L44" s="139">
        <f t="shared" si="10"/>
        <v>253.78000000000003</v>
      </c>
      <c r="M44" s="139">
        <f t="shared" si="10"/>
        <v>279.81999999999994</v>
      </c>
      <c r="N44" s="139">
        <f t="shared" si="10"/>
        <v>291.95000000000005</v>
      </c>
      <c r="O44" s="139">
        <f t="shared" si="10"/>
        <v>268.45</v>
      </c>
      <c r="P44" s="139">
        <f t="shared" si="10"/>
        <v>277.71000000000004</v>
      </c>
      <c r="Q44" s="139">
        <f t="shared" si="10"/>
        <v>249.21000000000004</v>
      </c>
      <c r="R44" s="139">
        <f t="shared" si="10"/>
        <v>251.34000000000006</v>
      </c>
      <c r="S44" s="139">
        <f t="shared" si="10"/>
        <v>221.84000000000003</v>
      </c>
      <c r="T44" s="139">
        <f t="shared" si="10"/>
        <v>237.11</v>
      </c>
      <c r="U44" s="139">
        <f t="shared" si="10"/>
        <v>276.88000000000005</v>
      </c>
      <c r="V44" s="139">
        <f t="shared" si="10"/>
        <v>268.23</v>
      </c>
      <c r="W44" s="139">
        <f t="shared" si="10"/>
        <v>244.13</v>
      </c>
      <c r="X44" s="139">
        <f t="shared" si="10"/>
        <v>242.31000000000003</v>
      </c>
      <c r="Y44" s="139">
        <f t="shared" si="10"/>
        <v>261.83999999999997</v>
      </c>
      <c r="Z44" s="139">
        <f t="shared" si="10"/>
        <v>216.73000000000002</v>
      </c>
      <c r="AA44" s="139">
        <f t="shared" si="10"/>
        <v>250.77</v>
      </c>
      <c r="AB44" s="139">
        <f t="shared" si="10"/>
        <v>256.47000000000003</v>
      </c>
      <c r="AC44" s="203" t="s">
        <v>30</v>
      </c>
      <c r="AD44" s="203"/>
      <c r="AE44" s="203"/>
      <c r="AF44" s="203"/>
      <c r="AG44" s="204"/>
      <c r="AH44" s="140">
        <f>AH27+AH34+AH41</f>
        <v>713.51424581939796</v>
      </c>
      <c r="AI44" s="12"/>
      <c r="AJ44" s="3"/>
      <c r="AK44" s="3"/>
    </row>
    <row r="45" spans="1:37" ht="30" customHeight="1" thickBot="1">
      <c r="A45" s="1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12"/>
      <c r="AJ45" s="3"/>
      <c r="AK45" s="3"/>
    </row>
    <row r="46" spans="1:37" ht="36.75" customHeight="1" thickBot="1">
      <c r="A46" s="173" t="s">
        <v>133</v>
      </c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6"/>
      <c r="AH46" s="108">
        <f>AH44*1/1518</f>
        <v>0.47003573505889196</v>
      </c>
      <c r="AI46" s="12"/>
      <c r="AJ46" s="3"/>
      <c r="AK46" s="3"/>
    </row>
    <row r="47" spans="1:37" ht="17.45" customHeight="1" thickBot="1">
      <c r="A47" s="30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29"/>
      <c r="AI47" s="12"/>
      <c r="AJ47" s="3"/>
      <c r="AK47" s="3"/>
    </row>
    <row r="48" spans="1:37" ht="30" customHeight="1" thickBot="1">
      <c r="A48" s="215" t="s">
        <v>81</v>
      </c>
      <c r="B48" s="216"/>
      <c r="C48" s="216"/>
      <c r="D48" s="21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50"/>
      <c r="AA48" s="78"/>
      <c r="AB48" s="78"/>
      <c r="AC48" s="78"/>
      <c r="AD48" s="78"/>
      <c r="AE48" s="78"/>
      <c r="AF48" s="78"/>
      <c r="AG48" s="78"/>
      <c r="AH48" s="29"/>
      <c r="AI48" s="12"/>
      <c r="AJ48" s="3"/>
      <c r="AK48" s="3"/>
    </row>
    <row r="49" spans="1:37" ht="16.899999999999999" customHeight="1">
      <c r="A49" s="70"/>
      <c r="B49" s="79"/>
      <c r="C49" s="79"/>
      <c r="D49" s="79"/>
      <c r="E49" s="80"/>
      <c r="F49" s="8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50"/>
      <c r="AA49" s="78"/>
      <c r="AB49" s="78"/>
      <c r="AC49" s="78"/>
      <c r="AD49" s="78"/>
      <c r="AE49" s="78"/>
      <c r="AF49" s="78"/>
      <c r="AG49" s="78"/>
      <c r="AH49" s="29"/>
      <c r="AI49" s="12"/>
      <c r="AJ49" s="3"/>
      <c r="AK49" s="3"/>
    </row>
    <row r="50" spans="1:37" ht="33" customHeight="1">
      <c r="A50" s="126" t="s">
        <v>85</v>
      </c>
      <c r="B50" s="95"/>
      <c r="C50" s="96"/>
      <c r="D50" s="96"/>
      <c r="E50" s="97"/>
      <c r="F50" s="97"/>
      <c r="G50" s="97"/>
      <c r="H50" s="97"/>
      <c r="I50" s="9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50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149999999999999" customHeight="1">
      <c r="A51" s="125"/>
      <c r="B51" s="94"/>
      <c r="C51" s="94"/>
      <c r="D51" s="94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3"/>
      <c r="R51" s="3"/>
      <c r="S51" s="3"/>
      <c r="T51" s="3"/>
      <c r="U51" s="3"/>
      <c r="V51" s="3"/>
      <c r="W51" s="3"/>
      <c r="X51" s="3"/>
      <c r="Y51" s="3"/>
      <c r="Z51" s="50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30" customHeight="1">
      <c r="A52" s="15" t="s">
        <v>70</v>
      </c>
      <c r="B52" s="15"/>
      <c r="C52" s="15"/>
      <c r="D52" s="15"/>
      <c r="E52" s="15"/>
      <c r="F52" s="15"/>
      <c r="G52" s="15"/>
      <c r="H52" s="15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50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30" customHeight="1">
      <c r="A53" s="15" t="s">
        <v>98</v>
      </c>
      <c r="B53" s="15"/>
      <c r="C53" s="15"/>
      <c r="D53" s="15"/>
      <c r="E53" s="15"/>
      <c r="F53" s="15"/>
      <c r="G53" s="15"/>
      <c r="H53" s="15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50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30" customHeight="1">
      <c r="A54" s="15" t="s">
        <v>137</v>
      </c>
      <c r="B54" s="28"/>
      <c r="C54" s="28"/>
      <c r="D54" s="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50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30" customHeight="1">
      <c r="A55" s="15" t="s">
        <v>99</v>
      </c>
      <c r="B55" s="15"/>
      <c r="C55" s="15"/>
      <c r="D55" s="1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0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30" customHeight="1">
      <c r="A56" s="15" t="s">
        <v>100</v>
      </c>
      <c r="B56" s="15"/>
      <c r="C56" s="15"/>
      <c r="D56" s="1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50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30" customHeight="1">
      <c r="A57" s="15" t="s">
        <v>101</v>
      </c>
      <c r="B57" s="15"/>
      <c r="C57" s="15"/>
      <c r="D57" s="1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50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30" customHeight="1">
      <c r="A58" s="30" t="s">
        <v>102</v>
      </c>
      <c r="B58" s="30"/>
      <c r="C58" s="30"/>
      <c r="D58" s="1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50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30" customHeight="1">
      <c r="A59" s="15" t="s">
        <v>103</v>
      </c>
      <c r="B59" s="15"/>
      <c r="C59" s="15"/>
      <c r="D59" s="1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50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30" customHeight="1">
      <c r="A60" s="15" t="s">
        <v>104</v>
      </c>
      <c r="B60" s="15"/>
      <c r="C60" s="15"/>
      <c r="D60" s="1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0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30" customHeight="1">
      <c r="A61" s="15" t="s">
        <v>105</v>
      </c>
      <c r="B61" s="15"/>
      <c r="C61" s="15"/>
      <c r="D61" s="1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0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30" customHeight="1">
      <c r="A62" s="15" t="s">
        <v>106</v>
      </c>
      <c r="B62" s="15"/>
      <c r="C62" s="15"/>
      <c r="D62" s="1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50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36.75" customHeight="1">
      <c r="A63" s="15" t="s">
        <v>107</v>
      </c>
      <c r="B63" s="15"/>
      <c r="C63" s="15"/>
      <c r="D63" s="1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50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30" customHeight="1">
      <c r="A64" s="15" t="s">
        <v>130</v>
      </c>
      <c r="B64" s="15"/>
      <c r="C64" s="15"/>
      <c r="D64" s="15"/>
      <c r="E64" s="15"/>
      <c r="F64" s="15"/>
      <c r="G64" s="15"/>
      <c r="H64" s="15"/>
      <c r="I64" s="2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50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30" customHeight="1">
      <c r="A65" s="15" t="s">
        <v>108</v>
      </c>
      <c r="B65" s="15"/>
      <c r="C65" s="15"/>
      <c r="D65" s="15"/>
      <c r="E65" s="15"/>
      <c r="F65" s="15"/>
      <c r="G65" s="15"/>
      <c r="H65" s="15"/>
      <c r="I65" s="2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50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30" customHeight="1">
      <c r="A66" s="15" t="s">
        <v>135</v>
      </c>
      <c r="B66" s="15"/>
      <c r="C66" s="15"/>
      <c r="D66" s="1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50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30" customHeight="1">
      <c r="A67" s="15" t="s">
        <v>109</v>
      </c>
      <c r="B67" s="15"/>
      <c r="C67" s="15"/>
      <c r="D67" s="1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8"/>
      <c r="S67" s="48"/>
      <c r="T67" s="49"/>
      <c r="U67" s="3"/>
      <c r="V67" s="3"/>
      <c r="W67" s="3"/>
      <c r="X67" s="3"/>
      <c r="Y67" s="3"/>
      <c r="Z67" s="50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ht="30" customHeight="1">
      <c r="A68" s="15" t="s">
        <v>132</v>
      </c>
      <c r="B68" s="15"/>
      <c r="C68" s="15"/>
      <c r="D68" s="1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8"/>
      <c r="S68" s="48"/>
      <c r="T68" s="49"/>
      <c r="U68" s="3"/>
      <c r="V68" s="3"/>
      <c r="W68" s="3"/>
      <c r="X68" s="3"/>
      <c r="Y68" s="3"/>
      <c r="Z68" s="50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30" customHeight="1">
      <c r="A69" s="30" t="s">
        <v>110</v>
      </c>
      <c r="B69" s="30"/>
      <c r="C69" s="30"/>
      <c r="D69" s="30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50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30" customHeight="1">
      <c r="A70" s="15" t="s">
        <v>111</v>
      </c>
      <c r="B70" s="15"/>
      <c r="C70" s="15"/>
      <c r="D70" s="1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50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30" customHeight="1">
      <c r="A71" s="15" t="s">
        <v>112</v>
      </c>
      <c r="B71" s="15"/>
      <c r="C71" s="15"/>
      <c r="D71" s="1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50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30" customHeight="1">
      <c r="A72" s="15" t="s">
        <v>113</v>
      </c>
      <c r="B72" s="15"/>
      <c r="C72" s="15"/>
      <c r="D72" s="1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50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30" customHeight="1">
      <c r="A73" s="30" t="s">
        <v>118</v>
      </c>
      <c r="B73" s="30"/>
      <c r="C73" s="30"/>
      <c r="D73" s="30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50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30" customHeight="1">
      <c r="A74" s="30" t="s">
        <v>114</v>
      </c>
      <c r="B74" s="30"/>
      <c r="C74" s="30"/>
      <c r="D74" s="30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50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30" customHeight="1">
      <c r="A75" s="30" t="s">
        <v>129</v>
      </c>
      <c r="B75" s="30"/>
      <c r="C75" s="30"/>
      <c r="D75" s="30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50"/>
      <c r="AA75" s="51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30" customHeight="1">
      <c r="A76" s="30" t="s">
        <v>138</v>
      </c>
      <c r="B76" s="30"/>
      <c r="C76" s="30"/>
      <c r="D76" s="30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51"/>
      <c r="AA76" s="51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30" customHeight="1">
      <c r="A77" s="15" t="s">
        <v>115</v>
      </c>
      <c r="B77" s="15"/>
      <c r="C77" s="15"/>
      <c r="D77" s="15"/>
      <c r="E77" s="15"/>
      <c r="F77" s="15"/>
      <c r="G77" s="15"/>
      <c r="H77" s="15"/>
      <c r="I77" s="1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44.25" customHeight="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50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50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15.75" thickBot="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37.5" customHeight="1" thickBot="1">
      <c r="A81" s="207" t="s">
        <v>146</v>
      </c>
      <c r="B81" s="208"/>
      <c r="C81" s="208"/>
      <c r="D81" s="208"/>
      <c r="E81" s="208"/>
      <c r="F81" s="208"/>
      <c r="G81" s="208"/>
      <c r="H81" s="209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36" customHeight="1">
      <c r="A82" s="141" t="s">
        <v>49</v>
      </c>
      <c r="B82" s="210" t="s">
        <v>51</v>
      </c>
      <c r="C82" s="211"/>
      <c r="D82" s="212" t="s">
        <v>134</v>
      </c>
      <c r="E82" s="213"/>
      <c r="F82" s="213"/>
      <c r="G82" s="213"/>
      <c r="H82" s="21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42" customHeight="1">
      <c r="A83" s="71" t="s">
        <v>50</v>
      </c>
      <c r="B83" s="198">
        <v>713.51</v>
      </c>
      <c r="C83" s="198"/>
      <c r="D83" s="199">
        <v>0.47</v>
      </c>
      <c r="E83" s="199"/>
      <c r="F83" s="199"/>
      <c r="G83" s="199"/>
      <c r="H83" s="20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66.75" customHeight="1">
      <c r="A84" s="62"/>
      <c r="B84" s="62"/>
      <c r="C84" s="62"/>
      <c r="D84" s="62"/>
      <c r="E84" s="62"/>
      <c r="F84" s="62"/>
      <c r="G84" s="62"/>
      <c r="H84" s="6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40.5" customHeight="1">
      <c r="A85" s="227" t="s">
        <v>149</v>
      </c>
      <c r="B85" s="228"/>
      <c r="C85" s="228"/>
      <c r="D85" s="228"/>
      <c r="E85" s="228"/>
      <c r="F85" s="228"/>
      <c r="G85" s="228"/>
      <c r="H85" s="229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31.5" customHeight="1">
      <c r="A86" s="231" t="s">
        <v>49</v>
      </c>
      <c r="B86" s="248" t="s">
        <v>141</v>
      </c>
      <c r="C86" s="248" t="s">
        <v>144</v>
      </c>
      <c r="D86" s="232" t="s">
        <v>6</v>
      </c>
      <c r="E86" s="232"/>
      <c r="F86" s="232"/>
      <c r="G86" s="232"/>
      <c r="H86" s="23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7.5" customHeight="1">
      <c r="A87" s="231"/>
      <c r="B87" s="249"/>
      <c r="C87" s="249"/>
      <c r="D87" s="234"/>
      <c r="E87" s="234"/>
      <c r="F87" s="234"/>
      <c r="G87" s="234"/>
      <c r="H87" s="235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47.25" customHeight="1">
      <c r="A88" s="71" t="s">
        <v>50</v>
      </c>
      <c r="B88" s="147">
        <v>727.48</v>
      </c>
      <c r="C88" s="147">
        <v>713.51</v>
      </c>
      <c r="D88" s="230">
        <f>C88/B88-1</f>
        <v>-1.9203277066036195E-2</v>
      </c>
      <c r="E88" s="230"/>
      <c r="F88" s="230"/>
      <c r="G88" s="230"/>
      <c r="H88" s="23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30" customHeight="1">
      <c r="A89" s="15"/>
      <c r="B89" s="52"/>
      <c r="C89" s="52"/>
      <c r="D89" s="29"/>
      <c r="E89" s="29"/>
      <c r="F89" s="29"/>
      <c r="G89" s="29"/>
      <c r="H89" s="29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30" customHeight="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45" customHeight="1">
      <c r="A91" s="218" t="s">
        <v>145</v>
      </c>
      <c r="B91" s="219"/>
      <c r="C91" s="219"/>
      <c r="D91" s="219"/>
      <c r="E91" s="219"/>
      <c r="F91" s="219"/>
      <c r="G91" s="219"/>
      <c r="H91" s="22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32.25" customHeight="1">
      <c r="A92" s="236" t="s">
        <v>0</v>
      </c>
      <c r="B92" s="238" t="s">
        <v>45</v>
      </c>
      <c r="C92" s="246" t="s">
        <v>141</v>
      </c>
      <c r="D92" s="246" t="s">
        <v>144</v>
      </c>
      <c r="E92" s="240" t="s">
        <v>6</v>
      </c>
      <c r="F92" s="241"/>
      <c r="G92" s="241"/>
      <c r="H92" s="24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6.75" customHeight="1">
      <c r="A93" s="237"/>
      <c r="B93" s="239"/>
      <c r="C93" s="247"/>
      <c r="D93" s="247"/>
      <c r="E93" s="243"/>
      <c r="F93" s="244"/>
      <c r="G93" s="244"/>
      <c r="H93" s="24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30" customHeight="1">
      <c r="A94" s="221" t="s">
        <v>3</v>
      </c>
      <c r="B94" s="222"/>
      <c r="C94" s="222"/>
      <c r="D94" s="222"/>
      <c r="E94" s="222"/>
      <c r="F94" s="222"/>
      <c r="G94" s="222"/>
      <c r="H94" s="22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30" customHeight="1" thickBot="1">
      <c r="A95" s="84" t="s">
        <v>7</v>
      </c>
      <c r="B95" s="38" t="s">
        <v>8</v>
      </c>
      <c r="C95" s="47">
        <v>3.58</v>
      </c>
      <c r="D95" s="47">
        <f t="shared" ref="D95:D103" si="11">MIN(C8:AB8)</f>
        <v>3.59</v>
      </c>
      <c r="E95" s="224">
        <f>D95/C95-1</f>
        <v>2.7932960893854997E-3</v>
      </c>
      <c r="F95" s="225"/>
      <c r="G95" s="225"/>
      <c r="H95" s="226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30" customHeight="1" thickBot="1">
      <c r="A96" s="72" t="s">
        <v>32</v>
      </c>
      <c r="B96" s="39" t="s">
        <v>8</v>
      </c>
      <c r="C96" s="47">
        <v>4.4800000000000004</v>
      </c>
      <c r="D96" s="47">
        <f t="shared" si="11"/>
        <v>4.8899999999999997</v>
      </c>
      <c r="E96" s="250">
        <f t="shared" ref="E96:E111" si="12">D96/C96-1</f>
        <v>9.1517857142856984E-2</v>
      </c>
      <c r="F96" s="251"/>
      <c r="G96" s="251"/>
      <c r="H96" s="25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ht="30" customHeight="1" thickBot="1">
      <c r="A97" s="72" t="s">
        <v>36</v>
      </c>
      <c r="B97" s="39" t="s">
        <v>8</v>
      </c>
      <c r="C97" s="47">
        <v>3.45</v>
      </c>
      <c r="D97" s="47">
        <f t="shared" si="11"/>
        <v>3.49</v>
      </c>
      <c r="E97" s="250">
        <f t="shared" si="12"/>
        <v>1.1594202898550732E-2</v>
      </c>
      <c r="F97" s="251"/>
      <c r="G97" s="251"/>
      <c r="H97" s="25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30" customHeight="1" thickBot="1">
      <c r="A98" s="72" t="s">
        <v>9</v>
      </c>
      <c r="B98" s="39" t="s">
        <v>10</v>
      </c>
      <c r="C98" s="47">
        <v>16.989999999999998</v>
      </c>
      <c r="D98" s="47">
        <f t="shared" si="11"/>
        <v>14.99</v>
      </c>
      <c r="E98" s="250">
        <f t="shared" si="12"/>
        <v>-0.11771630370806352</v>
      </c>
      <c r="F98" s="251"/>
      <c r="G98" s="251"/>
      <c r="H98" s="25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t="30" customHeight="1" thickBot="1">
      <c r="A99" s="72" t="s">
        <v>68</v>
      </c>
      <c r="B99" s="40" t="s">
        <v>8</v>
      </c>
      <c r="C99" s="47">
        <v>3.19</v>
      </c>
      <c r="D99" s="47">
        <f t="shared" si="11"/>
        <v>3.29</v>
      </c>
      <c r="E99" s="250">
        <f t="shared" si="12"/>
        <v>3.1347962382445083E-2</v>
      </c>
      <c r="F99" s="251"/>
      <c r="G99" s="251"/>
      <c r="H99" s="25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30" customHeight="1" thickBot="1">
      <c r="A100" s="72" t="s">
        <v>52</v>
      </c>
      <c r="B100" s="40" t="s">
        <v>31</v>
      </c>
      <c r="C100" s="47">
        <v>1.18</v>
      </c>
      <c r="D100" s="47">
        <f t="shared" si="11"/>
        <v>1.19</v>
      </c>
      <c r="E100" s="250">
        <f t="shared" si="12"/>
        <v>8.4745762711864181E-3</v>
      </c>
      <c r="F100" s="251"/>
      <c r="G100" s="251"/>
      <c r="H100" s="25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30" customHeight="1" thickBot="1">
      <c r="A101" s="72" t="s">
        <v>12</v>
      </c>
      <c r="B101" s="40" t="s">
        <v>8</v>
      </c>
      <c r="C101" s="47">
        <v>3.98</v>
      </c>
      <c r="D101" s="47">
        <f t="shared" si="11"/>
        <v>2.95</v>
      </c>
      <c r="E101" s="250">
        <f>D101/C101-1</f>
        <v>-0.25879396984924619</v>
      </c>
      <c r="F101" s="251"/>
      <c r="G101" s="251"/>
      <c r="H101" s="25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ht="30" customHeight="1" thickBot="1">
      <c r="A102" s="72" t="s">
        <v>13</v>
      </c>
      <c r="B102" s="40" t="s">
        <v>8</v>
      </c>
      <c r="C102" s="47">
        <v>3.49</v>
      </c>
      <c r="D102" s="47">
        <f t="shared" si="11"/>
        <v>2.29</v>
      </c>
      <c r="E102" s="250">
        <f>D102/C102-1</f>
        <v>-0.34383954154727792</v>
      </c>
      <c r="F102" s="251"/>
      <c r="G102" s="251"/>
      <c r="H102" s="25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30" customHeight="1" thickBot="1">
      <c r="A103" s="72" t="s">
        <v>79</v>
      </c>
      <c r="B103" s="40" t="s">
        <v>58</v>
      </c>
      <c r="C103" s="47">
        <v>17.55</v>
      </c>
      <c r="D103" s="47">
        <f t="shared" si="11"/>
        <v>13.98</v>
      </c>
      <c r="E103" s="250">
        <f>D103/C103-1</f>
        <v>-0.20341880341880347</v>
      </c>
      <c r="F103" s="251"/>
      <c r="G103" s="251"/>
      <c r="H103" s="25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30" customHeight="1" thickBot="1">
      <c r="A104" s="72" t="s">
        <v>14</v>
      </c>
      <c r="B104" s="40" t="s">
        <v>8</v>
      </c>
      <c r="C104" s="47">
        <v>23.98</v>
      </c>
      <c r="D104" s="47">
        <f t="shared" ref="D104:D112" si="13">MIN(C17:AB17)</f>
        <v>23.8</v>
      </c>
      <c r="E104" s="250">
        <f t="shared" si="12"/>
        <v>-7.5062552126772264E-3</v>
      </c>
      <c r="F104" s="251"/>
      <c r="G104" s="251"/>
      <c r="H104" s="25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30" customHeight="1" thickBot="1">
      <c r="A105" s="72" t="s">
        <v>15</v>
      </c>
      <c r="B105" s="40" t="s">
        <v>16</v>
      </c>
      <c r="C105" s="47">
        <v>7.69</v>
      </c>
      <c r="D105" s="47">
        <f t="shared" si="13"/>
        <v>7.85</v>
      </c>
      <c r="E105" s="250">
        <f t="shared" si="12"/>
        <v>2.0806241872561637E-2</v>
      </c>
      <c r="F105" s="251"/>
      <c r="G105" s="251"/>
      <c r="H105" s="25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30" customHeight="1" thickBot="1">
      <c r="A106" s="72" t="s">
        <v>17</v>
      </c>
      <c r="B106" s="40" t="s">
        <v>18</v>
      </c>
      <c r="C106" s="47">
        <v>6.88</v>
      </c>
      <c r="D106" s="47">
        <f t="shared" si="13"/>
        <v>5.99</v>
      </c>
      <c r="E106" s="250">
        <f t="shared" si="12"/>
        <v>-0.12936046511627908</v>
      </c>
      <c r="F106" s="251"/>
      <c r="G106" s="251"/>
      <c r="H106" s="25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30" customHeight="1" thickBot="1">
      <c r="A107" s="72" t="s">
        <v>19</v>
      </c>
      <c r="B107" s="40" t="s">
        <v>76</v>
      </c>
      <c r="C107" s="47">
        <v>1.98</v>
      </c>
      <c r="D107" s="47">
        <f t="shared" si="13"/>
        <v>1.99</v>
      </c>
      <c r="E107" s="250">
        <f t="shared" si="12"/>
        <v>5.050505050504972E-3</v>
      </c>
      <c r="F107" s="251"/>
      <c r="G107" s="251"/>
      <c r="H107" s="25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30" customHeight="1" thickBot="1">
      <c r="A108" s="72" t="s">
        <v>151</v>
      </c>
      <c r="B108" s="40" t="s">
        <v>65</v>
      </c>
      <c r="C108" s="47">
        <v>4.18</v>
      </c>
      <c r="D108" s="47">
        <f t="shared" si="13"/>
        <v>4.29</v>
      </c>
      <c r="E108" s="250">
        <f t="shared" si="12"/>
        <v>2.6315789473684292E-2</v>
      </c>
      <c r="F108" s="251"/>
      <c r="G108" s="251"/>
      <c r="H108" s="25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30" customHeight="1" thickBot="1">
      <c r="A109" s="72" t="s">
        <v>20</v>
      </c>
      <c r="B109" s="40" t="s">
        <v>8</v>
      </c>
      <c r="C109" s="47">
        <v>31</v>
      </c>
      <c r="D109" s="47">
        <f t="shared" si="13"/>
        <v>29.9</v>
      </c>
      <c r="E109" s="250">
        <f t="shared" si="12"/>
        <v>-3.5483870967741971E-2</v>
      </c>
      <c r="F109" s="251"/>
      <c r="G109" s="251"/>
      <c r="H109" s="25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30" customHeight="1" thickBot="1">
      <c r="A110" s="73" t="s">
        <v>33</v>
      </c>
      <c r="B110" s="40" t="s">
        <v>8</v>
      </c>
      <c r="C110" s="47">
        <v>18.09</v>
      </c>
      <c r="D110" s="47">
        <f t="shared" si="13"/>
        <v>21.9</v>
      </c>
      <c r="E110" s="250">
        <f t="shared" si="12"/>
        <v>0.21061359867330021</v>
      </c>
      <c r="F110" s="251"/>
      <c r="G110" s="251"/>
      <c r="H110" s="25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30" customHeight="1" thickBot="1">
      <c r="A111" s="72" t="s">
        <v>34</v>
      </c>
      <c r="B111" s="40" t="s">
        <v>8</v>
      </c>
      <c r="C111" s="47">
        <v>9.2899999999999991</v>
      </c>
      <c r="D111" s="47">
        <f t="shared" si="13"/>
        <v>9.8000000000000007</v>
      </c>
      <c r="E111" s="250">
        <f t="shared" si="12"/>
        <v>5.4897739504844001E-2</v>
      </c>
      <c r="F111" s="251"/>
      <c r="G111" s="251"/>
      <c r="H111" s="25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30" customHeight="1" thickBot="1">
      <c r="A112" s="72" t="s">
        <v>116</v>
      </c>
      <c r="B112" s="40" t="s">
        <v>8</v>
      </c>
      <c r="C112" s="47">
        <v>10.39</v>
      </c>
      <c r="D112" s="47">
        <f t="shared" si="13"/>
        <v>9.99</v>
      </c>
      <c r="E112" s="250">
        <f>D112/C112-1</f>
        <v>-3.8498556304138676E-2</v>
      </c>
      <c r="F112" s="251"/>
      <c r="G112" s="251"/>
      <c r="H112" s="25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ht="30" customHeight="1" thickBot="1">
      <c r="A113" s="74" t="s">
        <v>120</v>
      </c>
      <c r="B113" s="41" t="s">
        <v>8</v>
      </c>
      <c r="C113" s="47">
        <v>4.49</v>
      </c>
      <c r="D113" s="47">
        <f>MIN(C26:AB26)</f>
        <v>3.98</v>
      </c>
      <c r="E113" s="250">
        <f>D113/C113-1</f>
        <v>-0.11358574610244998</v>
      </c>
      <c r="F113" s="251"/>
      <c r="G113" s="251"/>
      <c r="H113" s="25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ht="30" customHeight="1" thickBot="1">
      <c r="A114" s="253" t="s">
        <v>21</v>
      </c>
      <c r="B114" s="254"/>
      <c r="C114" s="254"/>
      <c r="D114" s="254"/>
      <c r="E114" s="254"/>
      <c r="F114" s="254"/>
      <c r="G114" s="254"/>
      <c r="H114" s="255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ht="30" customHeight="1" thickBot="1">
      <c r="A115" s="75" t="s">
        <v>22</v>
      </c>
      <c r="B115" s="42" t="s">
        <v>53</v>
      </c>
      <c r="C115" s="47">
        <v>1.29</v>
      </c>
      <c r="D115" s="47">
        <f>MIN(C30:AB30)</f>
        <v>1.1499999999999999</v>
      </c>
      <c r="E115" s="250">
        <f>D115/C115-1</f>
        <v>-0.10852713178294582</v>
      </c>
      <c r="F115" s="251"/>
      <c r="G115" s="251"/>
      <c r="H115" s="25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30" customHeight="1" thickBot="1">
      <c r="A116" s="76" t="s">
        <v>23</v>
      </c>
      <c r="B116" s="43" t="s">
        <v>54</v>
      </c>
      <c r="C116" s="47">
        <v>6.59</v>
      </c>
      <c r="D116" s="47">
        <f>MIN(C31:AB31)</f>
        <v>5.99</v>
      </c>
      <c r="E116" s="250">
        <f>D116/C116-1</f>
        <v>-9.1047040971168336E-2</v>
      </c>
      <c r="F116" s="251"/>
      <c r="G116" s="251"/>
      <c r="H116" s="25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ht="30" customHeight="1" thickBot="1">
      <c r="A117" s="76" t="s">
        <v>24</v>
      </c>
      <c r="B117" s="43" t="s">
        <v>25</v>
      </c>
      <c r="C117" s="47">
        <v>1.79</v>
      </c>
      <c r="D117" s="47">
        <f>MIN(C32:AB32)</f>
        <v>1.79</v>
      </c>
      <c r="E117" s="250">
        <f>D117/C117-1</f>
        <v>0</v>
      </c>
      <c r="F117" s="251"/>
      <c r="G117" s="251"/>
      <c r="H117" s="25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t="30" customHeight="1" thickBot="1">
      <c r="A118" s="77" t="s">
        <v>122</v>
      </c>
      <c r="B118" s="44" t="s">
        <v>55</v>
      </c>
      <c r="C118" s="47">
        <v>1.1499999999999999</v>
      </c>
      <c r="D118" s="47">
        <f>MIN(C33:AB33)</f>
        <v>1.18</v>
      </c>
      <c r="E118" s="250">
        <f>D118/C118-1</f>
        <v>2.6086956521739202E-2</v>
      </c>
      <c r="F118" s="251"/>
      <c r="G118" s="251"/>
      <c r="H118" s="25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ht="30" customHeight="1" thickBot="1">
      <c r="A119" s="253" t="s">
        <v>26</v>
      </c>
      <c r="B119" s="254"/>
      <c r="C119" s="254"/>
      <c r="D119" s="254"/>
      <c r="E119" s="254"/>
      <c r="F119" s="254"/>
      <c r="G119" s="254"/>
      <c r="H119" s="255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ht="30" customHeight="1" thickBot="1">
      <c r="A120" s="75" t="s">
        <v>69</v>
      </c>
      <c r="B120" s="45" t="s">
        <v>56</v>
      </c>
      <c r="C120" s="47">
        <v>2.19</v>
      </c>
      <c r="D120" s="47">
        <f>MIN(C37:AB37)</f>
        <v>2.4</v>
      </c>
      <c r="E120" s="250">
        <f>D120/C120-1</f>
        <v>9.5890410958904049E-2</v>
      </c>
      <c r="F120" s="251"/>
      <c r="G120" s="251"/>
      <c r="H120" s="25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ht="30" customHeight="1" thickBot="1">
      <c r="A121" s="76" t="s">
        <v>27</v>
      </c>
      <c r="B121" s="40" t="s">
        <v>74</v>
      </c>
      <c r="C121" s="47">
        <v>1.65</v>
      </c>
      <c r="D121" s="47">
        <f>MIN(C38:AB38)</f>
        <v>1.55</v>
      </c>
      <c r="E121" s="250">
        <f>D121/C121-1</f>
        <v>-6.0606060606060552E-2</v>
      </c>
      <c r="F121" s="251"/>
      <c r="G121" s="251"/>
      <c r="H121" s="25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ht="30" customHeight="1" thickBot="1">
      <c r="A122" s="76" t="s">
        <v>28</v>
      </c>
      <c r="B122" s="40" t="s">
        <v>74</v>
      </c>
      <c r="C122" s="47">
        <v>0.98</v>
      </c>
      <c r="D122" s="47">
        <f>MIN(C39:AB39)</f>
        <v>1.19</v>
      </c>
      <c r="E122" s="250">
        <f>D122/C122-1</f>
        <v>0.21428571428571419</v>
      </c>
      <c r="F122" s="251"/>
      <c r="G122" s="251"/>
      <c r="H122" s="25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ht="30" customHeight="1" thickBot="1">
      <c r="A123" s="77" t="s">
        <v>35</v>
      </c>
      <c r="B123" s="46" t="s">
        <v>57</v>
      </c>
      <c r="C123" s="47">
        <v>2.15</v>
      </c>
      <c r="D123" s="47">
        <f>MIN(C40:AB40)</f>
        <v>2.19</v>
      </c>
      <c r="E123" s="250">
        <f>D123/C123-1</f>
        <v>1.8604651162790642E-2</v>
      </c>
      <c r="F123" s="251"/>
      <c r="G123" s="251"/>
      <c r="H123" s="25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ht="30" customHeight="1">
      <c r="A124" s="30"/>
      <c r="B124" s="17"/>
      <c r="C124" s="52"/>
      <c r="D124" s="52"/>
      <c r="E124" s="29"/>
      <c r="F124" s="29"/>
      <c r="G124" s="29"/>
      <c r="H124" s="29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70.5" customHeight="1" thickBo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ht="36.75" customHeight="1">
      <c r="A126" s="256" t="s">
        <v>150</v>
      </c>
      <c r="B126" s="257"/>
      <c r="C126" s="257"/>
      <c r="D126" s="257"/>
      <c r="E126" s="257"/>
      <c r="F126" s="257"/>
      <c r="G126" s="257"/>
      <c r="H126" s="258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37.5" customHeight="1">
      <c r="A127" s="267" t="s">
        <v>0</v>
      </c>
      <c r="B127" s="267" t="s">
        <v>45</v>
      </c>
      <c r="C127" s="267" t="s">
        <v>141</v>
      </c>
      <c r="D127" s="267" t="s">
        <v>144</v>
      </c>
      <c r="E127" s="268" t="s">
        <v>6</v>
      </c>
      <c r="F127" s="269"/>
      <c r="G127" s="269"/>
      <c r="H127" s="270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5.25" customHeight="1">
      <c r="A128" s="247"/>
      <c r="B128" s="247"/>
      <c r="C128" s="247"/>
      <c r="D128" s="247"/>
      <c r="E128" s="271"/>
      <c r="F128" s="272"/>
      <c r="G128" s="272"/>
      <c r="H128" s="27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30" customHeight="1">
      <c r="A129" s="259" t="s">
        <v>3</v>
      </c>
      <c r="B129" s="260"/>
      <c r="C129" s="260"/>
      <c r="D129" s="260"/>
      <c r="E129" s="260"/>
      <c r="F129" s="260"/>
      <c r="G129" s="260"/>
      <c r="H129" s="26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30" customHeight="1" thickBot="1">
      <c r="A130" s="99" t="s">
        <v>7</v>
      </c>
      <c r="B130" s="100" t="s">
        <v>8</v>
      </c>
      <c r="C130" s="86">
        <v>6.18</v>
      </c>
      <c r="D130" s="86">
        <f t="shared" ref="D130:D138" si="14">MAX(C8:AB8)</f>
        <v>6.88</v>
      </c>
      <c r="E130" s="262">
        <f>D130/C130-1</f>
        <v>0.11326860841423958</v>
      </c>
      <c r="F130" s="262"/>
      <c r="G130" s="262"/>
      <c r="H130" s="26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30" customHeight="1" thickBot="1">
      <c r="A131" s="101" t="s">
        <v>32</v>
      </c>
      <c r="B131" s="39" t="s">
        <v>8</v>
      </c>
      <c r="C131" s="53">
        <v>8.7799999999999994</v>
      </c>
      <c r="D131" s="53">
        <f t="shared" si="14"/>
        <v>8.7799999999999994</v>
      </c>
      <c r="E131" s="251">
        <f t="shared" ref="E131:E147" si="15">D131/C131-1</f>
        <v>0</v>
      </c>
      <c r="F131" s="251"/>
      <c r="G131" s="251"/>
      <c r="H131" s="26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t="30" customHeight="1">
      <c r="A132" s="102" t="s">
        <v>36</v>
      </c>
      <c r="B132" s="103" t="s">
        <v>8</v>
      </c>
      <c r="C132" s="53">
        <v>5.95</v>
      </c>
      <c r="D132" s="53">
        <f t="shared" si="14"/>
        <v>5.48</v>
      </c>
      <c r="E132" s="265">
        <f t="shared" si="15"/>
        <v>-7.8991596638655404E-2</v>
      </c>
      <c r="F132" s="265"/>
      <c r="G132" s="265"/>
      <c r="H132" s="26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ht="30" customHeight="1" thickBot="1">
      <c r="A133" s="84" t="s">
        <v>9</v>
      </c>
      <c r="B133" s="38" t="s">
        <v>10</v>
      </c>
      <c r="C133" s="21">
        <v>20.29</v>
      </c>
      <c r="D133" s="21">
        <f t="shared" si="14"/>
        <v>20.89</v>
      </c>
      <c r="E133" s="225">
        <f t="shared" si="15"/>
        <v>2.9571217348447476E-2</v>
      </c>
      <c r="F133" s="225"/>
      <c r="G133" s="225"/>
      <c r="H133" s="22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30" customHeight="1" thickBot="1">
      <c r="A134" s="72" t="s">
        <v>68</v>
      </c>
      <c r="B134" s="40" t="s">
        <v>8</v>
      </c>
      <c r="C134" s="53">
        <v>7.69</v>
      </c>
      <c r="D134" s="53">
        <f t="shared" si="14"/>
        <v>7.69</v>
      </c>
      <c r="E134" s="251">
        <f t="shared" si="15"/>
        <v>0</v>
      </c>
      <c r="F134" s="251"/>
      <c r="G134" s="251"/>
      <c r="H134" s="25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30" customHeight="1" thickBot="1">
      <c r="A135" s="72" t="s">
        <v>52</v>
      </c>
      <c r="B135" s="40" t="s">
        <v>31</v>
      </c>
      <c r="C135" s="53">
        <v>2.79</v>
      </c>
      <c r="D135" s="53">
        <f t="shared" si="14"/>
        <v>4.09</v>
      </c>
      <c r="E135" s="251">
        <f t="shared" si="15"/>
        <v>0.46594982078853042</v>
      </c>
      <c r="F135" s="251"/>
      <c r="G135" s="251"/>
      <c r="H135" s="25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ht="30" customHeight="1" thickBot="1">
      <c r="A136" s="72" t="s">
        <v>12</v>
      </c>
      <c r="B136" s="40" t="s">
        <v>8</v>
      </c>
      <c r="C136" s="53">
        <v>7.99</v>
      </c>
      <c r="D136" s="53">
        <f t="shared" si="14"/>
        <v>6.99</v>
      </c>
      <c r="E136" s="251">
        <f t="shared" si="15"/>
        <v>-0.12515644555694616</v>
      </c>
      <c r="F136" s="251"/>
      <c r="G136" s="251"/>
      <c r="H136" s="25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37" ht="30" customHeight="1" thickBot="1">
      <c r="A137" s="72" t="s">
        <v>13</v>
      </c>
      <c r="B137" s="40" t="s">
        <v>8</v>
      </c>
      <c r="C137" s="53">
        <v>8.89</v>
      </c>
      <c r="D137" s="53">
        <f t="shared" si="14"/>
        <v>5.99</v>
      </c>
      <c r="E137" s="251">
        <f t="shared" si="15"/>
        <v>-0.32620922384701911</v>
      </c>
      <c r="F137" s="251"/>
      <c r="G137" s="251"/>
      <c r="H137" s="25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ht="30" customHeight="1" thickBot="1">
      <c r="A138" s="72" t="s">
        <v>80</v>
      </c>
      <c r="B138" s="40" t="s">
        <v>58</v>
      </c>
      <c r="C138" s="53">
        <v>22.99</v>
      </c>
      <c r="D138" s="53">
        <f t="shared" si="14"/>
        <v>22.9</v>
      </c>
      <c r="E138" s="251">
        <f t="shared" si="15"/>
        <v>-3.9147455415398102E-3</v>
      </c>
      <c r="F138" s="251"/>
      <c r="G138" s="251"/>
      <c r="H138" s="25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ht="30" customHeight="1" thickBot="1">
      <c r="A139" s="72" t="s">
        <v>14</v>
      </c>
      <c r="B139" s="40" t="s">
        <v>8</v>
      </c>
      <c r="C139" s="53">
        <v>49.9</v>
      </c>
      <c r="D139" s="53">
        <f t="shared" ref="D139:D144" si="16">MAX(C17:AB17)</f>
        <v>62.5</v>
      </c>
      <c r="E139" s="251">
        <f t="shared" si="15"/>
        <v>0.25250501002004011</v>
      </c>
      <c r="F139" s="251"/>
      <c r="G139" s="251"/>
      <c r="H139" s="252"/>
      <c r="I139" s="6"/>
      <c r="J139" s="5"/>
      <c r="K139" s="5"/>
      <c r="L139" s="5"/>
      <c r="M139" s="5"/>
      <c r="N139" s="5"/>
      <c r="O139" s="5"/>
      <c r="P139" s="5"/>
      <c r="Q139" s="5"/>
      <c r="R139" s="6"/>
      <c r="S139" s="6"/>
      <c r="T139" s="6"/>
      <c r="U139" s="7"/>
      <c r="V139" s="4"/>
      <c r="W139" s="4"/>
      <c r="X139" s="4"/>
      <c r="Y139" s="3"/>
      <c r="Z139" s="9"/>
      <c r="AA139" s="9"/>
      <c r="AB139" s="10"/>
      <c r="AC139" s="8"/>
      <c r="AD139" s="8"/>
      <c r="AE139" s="2"/>
      <c r="AF139" s="3"/>
      <c r="AG139" s="3"/>
      <c r="AH139" s="3"/>
      <c r="AI139" s="3"/>
      <c r="AJ139" s="3"/>
      <c r="AK139" s="3"/>
    </row>
    <row r="140" spans="1:37" ht="30" customHeight="1" thickBot="1">
      <c r="A140" s="72" t="s">
        <v>15</v>
      </c>
      <c r="B140" s="40" t="s">
        <v>16</v>
      </c>
      <c r="C140" s="53">
        <v>10.99</v>
      </c>
      <c r="D140" s="53">
        <f t="shared" si="16"/>
        <v>11.69</v>
      </c>
      <c r="E140" s="251">
        <f t="shared" si="15"/>
        <v>6.3694267515923553E-2</v>
      </c>
      <c r="F140" s="251"/>
      <c r="G140" s="251"/>
      <c r="H140" s="25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4"/>
      <c r="W140" s="4"/>
      <c r="X140" s="4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ht="30" customHeight="1" thickBot="1">
      <c r="A141" s="72" t="s">
        <v>17</v>
      </c>
      <c r="B141" s="40" t="s">
        <v>18</v>
      </c>
      <c r="C141" s="53">
        <v>8.99</v>
      </c>
      <c r="D141" s="53">
        <f t="shared" si="16"/>
        <v>8.49</v>
      </c>
      <c r="E141" s="251">
        <f t="shared" si="15"/>
        <v>-5.5617352614015569E-2</v>
      </c>
      <c r="F141" s="251"/>
      <c r="G141" s="251"/>
      <c r="H141" s="252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t="30" customHeight="1" thickBot="1">
      <c r="A142" s="72" t="s">
        <v>19</v>
      </c>
      <c r="B142" s="40" t="s">
        <v>76</v>
      </c>
      <c r="C142" s="53">
        <v>3.78</v>
      </c>
      <c r="D142" s="53">
        <f t="shared" si="16"/>
        <v>3.78</v>
      </c>
      <c r="E142" s="251">
        <f t="shared" si="15"/>
        <v>0</v>
      </c>
      <c r="F142" s="251"/>
      <c r="G142" s="251"/>
      <c r="H142" s="252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3"/>
      <c r="AA142" s="3"/>
      <c r="AB142" s="11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ht="30" customHeight="1" thickBot="1">
      <c r="A143" s="72" t="s">
        <v>151</v>
      </c>
      <c r="B143" s="40" t="s">
        <v>66</v>
      </c>
      <c r="C143" s="53">
        <v>6.59</v>
      </c>
      <c r="D143" s="53">
        <f t="shared" si="16"/>
        <v>7.19</v>
      </c>
      <c r="E143" s="251">
        <f t="shared" si="15"/>
        <v>9.1047040971168558E-2</v>
      </c>
      <c r="F143" s="251"/>
      <c r="G143" s="251"/>
      <c r="H143" s="252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30" customHeight="1" thickBot="1">
      <c r="A144" s="72" t="s">
        <v>20</v>
      </c>
      <c r="B144" s="40" t="s">
        <v>8</v>
      </c>
      <c r="C144" s="53">
        <v>46.9</v>
      </c>
      <c r="D144" s="53">
        <f t="shared" si="16"/>
        <v>46.9</v>
      </c>
      <c r="E144" s="251">
        <f t="shared" si="15"/>
        <v>0</v>
      </c>
      <c r="F144" s="251"/>
      <c r="G144" s="251"/>
      <c r="H144" s="252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30" customHeight="1" thickBot="1">
      <c r="A145" s="73" t="s">
        <v>33</v>
      </c>
      <c r="B145" s="40" t="s">
        <v>8</v>
      </c>
      <c r="C145" s="53">
        <v>43.9</v>
      </c>
      <c r="D145" s="53">
        <f>MAX(C23:AB23)</f>
        <v>41.9</v>
      </c>
      <c r="E145" s="251">
        <f t="shared" si="15"/>
        <v>-4.5558086560364419E-2</v>
      </c>
      <c r="F145" s="251"/>
      <c r="G145" s="251"/>
      <c r="H145" s="252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30" customHeight="1" thickBot="1">
      <c r="A146" s="72" t="s">
        <v>119</v>
      </c>
      <c r="B146" s="40" t="s">
        <v>8</v>
      </c>
      <c r="C146" s="53">
        <v>15.48</v>
      </c>
      <c r="D146" s="53">
        <f>MAX(C24:AB24)</f>
        <v>19.95</v>
      </c>
      <c r="E146" s="251">
        <f>D146/C146-1</f>
        <v>0.28875968992248047</v>
      </c>
      <c r="F146" s="251"/>
      <c r="G146" s="251"/>
      <c r="H146" s="252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30" customHeight="1" thickBot="1">
      <c r="A147" s="72" t="s">
        <v>116</v>
      </c>
      <c r="B147" s="40" t="s">
        <v>8</v>
      </c>
      <c r="C147" s="53">
        <v>16.989999999999998</v>
      </c>
      <c r="D147" s="53">
        <f>MAX(C25:AB25)</f>
        <v>18.899999999999999</v>
      </c>
      <c r="E147" s="274">
        <f t="shared" si="15"/>
        <v>0.11241907004120066</v>
      </c>
      <c r="F147" s="275"/>
      <c r="G147" s="275"/>
      <c r="H147" s="276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ht="30" customHeight="1" thickBot="1">
      <c r="A148" s="74" t="s">
        <v>120</v>
      </c>
      <c r="B148" s="40" t="s">
        <v>8</v>
      </c>
      <c r="C148" s="53">
        <v>10.9</v>
      </c>
      <c r="D148" s="53">
        <f>MAX(C26:AB26)</f>
        <v>7.99</v>
      </c>
      <c r="E148" s="274">
        <f>D148/C148-1</f>
        <v>-0.26697247706422023</v>
      </c>
      <c r="F148" s="275"/>
      <c r="G148" s="275"/>
      <c r="H148" s="27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ht="30" customHeight="1" thickBot="1">
      <c r="A149" s="277" t="s">
        <v>21</v>
      </c>
      <c r="B149" s="278"/>
      <c r="C149" s="278"/>
      <c r="D149" s="279"/>
      <c r="E149" s="278"/>
      <c r="F149" s="278"/>
      <c r="G149" s="278"/>
      <c r="H149" s="280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ht="30" customHeight="1" thickBot="1">
      <c r="A150" s="75" t="s">
        <v>22</v>
      </c>
      <c r="B150" s="42" t="s">
        <v>53</v>
      </c>
      <c r="C150" s="47">
        <v>4.49</v>
      </c>
      <c r="D150" s="47">
        <f>MAX(C30:AB30)</f>
        <v>5.2</v>
      </c>
      <c r="E150" s="250">
        <f>D150/C150-1</f>
        <v>0.15812917594654796</v>
      </c>
      <c r="F150" s="251"/>
      <c r="G150" s="251"/>
      <c r="H150" s="25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ht="30" customHeight="1" thickBot="1">
      <c r="A151" s="76" t="s">
        <v>23</v>
      </c>
      <c r="B151" s="43" t="s">
        <v>54</v>
      </c>
      <c r="C151" s="47">
        <v>12.98</v>
      </c>
      <c r="D151" s="47">
        <f>MAX(C31:AB31)</f>
        <v>11.99</v>
      </c>
      <c r="E151" s="250">
        <f>D151/C151-1</f>
        <v>-7.6271186440677985E-2</v>
      </c>
      <c r="F151" s="251"/>
      <c r="G151" s="251"/>
      <c r="H151" s="25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ht="30" customHeight="1" thickBot="1">
      <c r="A152" s="76" t="s">
        <v>24</v>
      </c>
      <c r="B152" s="43" t="s">
        <v>25</v>
      </c>
      <c r="C152" s="47">
        <v>3.28</v>
      </c>
      <c r="D152" s="47">
        <f>MAX(C32:AB32)</f>
        <v>3.29</v>
      </c>
      <c r="E152" s="250">
        <f>D152/C152-1</f>
        <v>3.0487804878049918E-3</v>
      </c>
      <c r="F152" s="251"/>
      <c r="G152" s="251"/>
      <c r="H152" s="25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ht="30" customHeight="1">
      <c r="A153" s="81" t="s">
        <v>122</v>
      </c>
      <c r="B153" s="44" t="s">
        <v>55</v>
      </c>
      <c r="C153" s="82">
        <v>5.99</v>
      </c>
      <c r="D153" s="82">
        <f>MAX(C33:AB33)</f>
        <v>2.99</v>
      </c>
      <c r="E153" s="281">
        <f>D153/C153-1</f>
        <v>-0.5008347245409015</v>
      </c>
      <c r="F153" s="282"/>
      <c r="G153" s="282"/>
      <c r="H153" s="28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ht="30" customHeight="1">
      <c r="A154" s="284" t="s">
        <v>26</v>
      </c>
      <c r="B154" s="285"/>
      <c r="C154" s="285"/>
      <c r="D154" s="285"/>
      <c r="E154" s="285"/>
      <c r="F154" s="285"/>
      <c r="G154" s="285"/>
      <c r="H154" s="28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ht="30" customHeight="1" thickBot="1">
      <c r="A155" s="83" t="s">
        <v>69</v>
      </c>
      <c r="B155" s="45" t="s">
        <v>56</v>
      </c>
      <c r="C155" s="21">
        <v>10.29</v>
      </c>
      <c r="D155" s="21">
        <f>MAX(C37:AB37)</f>
        <v>9.99</v>
      </c>
      <c r="E155" s="225">
        <f>D155/C155-1</f>
        <v>-2.9154518950437192E-2</v>
      </c>
      <c r="F155" s="225"/>
      <c r="G155" s="225"/>
      <c r="H155" s="22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ht="30" customHeight="1" thickBot="1">
      <c r="A156" s="76" t="s">
        <v>27</v>
      </c>
      <c r="B156" s="40" t="s">
        <v>74</v>
      </c>
      <c r="C156" s="53">
        <v>5.19</v>
      </c>
      <c r="D156" s="53">
        <f>MAX(C38:AB38)</f>
        <v>4.6900000000000004</v>
      </c>
      <c r="E156" s="251">
        <f>D156/C156-1</f>
        <v>-9.6339113680154131E-2</v>
      </c>
      <c r="F156" s="251"/>
      <c r="G156" s="251"/>
      <c r="H156" s="25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 ht="30" customHeight="1">
      <c r="A157" s="81" t="s">
        <v>28</v>
      </c>
      <c r="B157" s="91" t="s">
        <v>74</v>
      </c>
      <c r="C157" s="87">
        <v>2.89</v>
      </c>
      <c r="D157" s="87">
        <f>MAX(C39:AB39)</f>
        <v>3.48</v>
      </c>
      <c r="E157" s="282">
        <f>D157/C157-1</f>
        <v>0.20415224913494812</v>
      </c>
      <c r="F157" s="282"/>
      <c r="G157" s="282"/>
      <c r="H157" s="28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ht="30" customHeight="1">
      <c r="A158" s="92" t="s">
        <v>35</v>
      </c>
      <c r="B158" s="93" t="s">
        <v>57</v>
      </c>
      <c r="C158" s="53">
        <v>8.48</v>
      </c>
      <c r="D158" s="53">
        <f>MAX(C40:AB40)</f>
        <v>5.99</v>
      </c>
      <c r="E158" s="199">
        <f>D158/C158-1</f>
        <v>-0.29363207547169812</v>
      </c>
      <c r="F158" s="199"/>
      <c r="G158" s="199"/>
      <c r="H158" s="200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1:37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1:37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1:37">
      <c r="A163" s="54"/>
      <c r="B163" s="54"/>
      <c r="C163" s="54"/>
      <c r="D163" s="13"/>
      <c r="E163" s="13"/>
      <c r="F163" s="1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1:37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1:37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1:37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1:37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37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1:37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1:37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1:37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1:37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1:37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7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1:37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2:37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2:37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2:37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2:37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2:37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2:37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2:37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2:37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2:37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2:37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2:37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2:37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2:37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2:37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2:37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2:37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2:37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2:37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2:37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2:37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2:37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2:37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2:37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2:37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2:37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2:37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2:37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2:37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2:37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2:37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2:37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2:37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2:37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2:37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2:37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2:37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2:37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2:37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2:37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2:37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2:37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2:37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2:37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2:37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2:37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2:37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2:37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2:37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2:37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2:37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2:37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2:37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2:37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2:37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2:37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2:37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2:37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2:37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2:37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2:37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2:37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2:37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2:37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2:37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2:37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2:37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2:37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2:37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2:37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2:37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2:37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2:37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2:37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2:37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2:37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2:37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2:37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2:37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2:37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2:37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2:37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2:37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2:37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2:37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2:37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2:37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2:37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2:37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2:37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2:37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2:37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2:37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2:37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2:37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2:37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2:37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2:37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2:37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2:37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2:37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2:37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2:37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2:37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2:37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2:37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2:37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2:37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2:37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2:37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2:37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2:37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2:37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2:37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2:37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2:37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2:37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2:37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2:37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2:37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2:37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2:37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2:37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2:37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2:37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2:37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2:37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2:37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2:37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2:37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2:37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2:37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2:37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2:37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2:37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2:37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2:37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2:37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2:37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2:37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2:37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2:37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2:37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2:37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2:37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2:37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2:37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2:37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2:37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2:37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2:37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2:37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2:37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2:37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2:37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2:37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2:37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2:37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2:37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2:37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2:37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2:37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2:37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2:37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2:37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2:37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2:37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2:37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2:37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2:37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2:37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2:37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2:37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2:37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2:37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2:37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2:37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2:37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2:37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2:37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2:37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2:37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2:37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2:37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2:37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2:37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2:37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2:37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2:37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2:37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2:37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2:37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2:37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2:37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2:37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2:37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2:37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2:37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2:37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2:37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2:37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2:37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2:37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2:37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2:37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2:37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2:37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2:37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2:37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2:37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2:37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2:37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2:37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2:37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2:37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2:37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2:37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2:37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2:37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2:37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2:37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2:37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2:37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2:37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2:37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2:37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2:37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2:37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2:37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2:37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2:37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2:37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2:37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2:37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2:37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2:37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2:37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2:37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2:37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2:37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2:37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2:37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2:37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2:37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2:37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2:37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2:37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2:37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2:37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2:37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2:37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2:37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2:37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2:37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2:37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2:37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2:37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2:37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2:37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2:37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2:37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2:37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2:37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2:37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2:37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2:37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2:37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2:37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2:37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2:37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2:37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2:37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2:37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2:37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2:37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2:37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2:37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2:37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2:37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2:37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2:37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2:37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2:37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2:37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2:37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2:37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2:37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2:37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2:37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2:37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2:37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2:37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2:37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2:37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2:37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2:37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2:37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2:37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2:37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2:37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2:37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2:37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2:37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2:37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2:37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2:37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2:37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2:37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2:37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2:37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2:37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2:37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2:37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2:37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2:37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2:37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2:37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2:37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2:37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2:37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2:37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2:37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2:37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2:37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2:37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2:37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2:37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2:37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2:37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2:37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2:37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2:37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2:37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2:37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2:37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2:37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2:37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2:37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2:37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2:37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2:37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2:37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2:37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2:37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2:37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2:37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2:37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2:37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2:37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2:37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2:37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2:37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2:37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2:37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2:37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2:37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2:37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2:37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2:37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2:37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2:37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2:37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2:37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2:37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2:37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2:37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2:37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2:37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2:37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2:37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2:37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2:37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2:37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2:37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2:37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2:37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2:37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2:37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2:37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2:37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2:37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2:37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2:37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2:37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2:37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2:37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2:37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2:37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2:37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2:37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2:37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2:37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2:37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2:37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2:37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2:37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2:37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2:37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2:37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2:37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2:37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2:37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2:37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2:37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2:37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2:37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2:37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2:37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2:37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2:37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2:37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2:37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2:37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2:37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2:37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2:37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2:37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2:37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2:37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2:37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2:37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2:37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2:37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2:37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2:37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2:37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2:37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2:37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2:37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2:37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2:37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2:37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2:37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2:37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2:37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2:37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2:37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2:37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2:37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2:37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2:37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2:37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2:37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2:37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2:37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2:37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2:37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2:37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2:37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2:37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2:37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2:37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2:37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2:37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2:37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2:37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2:37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2:37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2:37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2:37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2:37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2:37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2:37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2:37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2:37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2:37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2:37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2:37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2:37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2:37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2:37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2:37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2:37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2:37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2:37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2:37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2:37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2:37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2:37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2:37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2:37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2:37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2:37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2:37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2:37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2:37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2:37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2:37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2:37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2:37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2:37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2:37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2:37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2:37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2:37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2:37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2:37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2:37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2:37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2:37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2:37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2:37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2:37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2:37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2:37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2:37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2:37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2:37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2:37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2:37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2:37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2:37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2:37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2:37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2:37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2:37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2:37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2:37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2:37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2:37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2:37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2:37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2:37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2:37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2:37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2:37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2:37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2:37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2:37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2:37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2:37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2:37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2:37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2:37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2:37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2:37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2:37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2:37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2:37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2:37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2:37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2:37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2:37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2:37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2:37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2:37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2:37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2:37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2:37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2:37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2:37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2:37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2:37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 spans="2:37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 spans="2:37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 spans="2:37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 spans="2:37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 spans="2:37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 spans="2:37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 spans="2:37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 spans="2:37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 spans="2:37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 spans="2:37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 spans="2:37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 spans="2:37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 spans="2:37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 spans="2:37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 spans="2:37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 spans="2:37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 spans="2:37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 spans="2:37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 spans="2:37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 spans="2:37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 spans="2:37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 spans="2:37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 spans="2:37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 spans="2:37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 spans="2:37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 spans="2:37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 spans="2:37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 spans="2:37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 spans="2:37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 spans="2:37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 spans="2:37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 spans="2:37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 spans="2:37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 spans="2:37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 spans="2:37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 spans="2:37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 spans="2:37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 spans="2:37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 spans="2:37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 spans="2:37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 spans="2:37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 spans="2:37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 spans="2:37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 spans="2:37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 spans="2:37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 spans="2:37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 spans="2:37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 spans="2:37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 spans="2:37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 spans="2:37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 spans="2:37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 spans="2:37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 spans="2:37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 spans="2:37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 spans="2:37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 spans="2:37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 spans="2:37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 spans="2:37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 spans="2:37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 spans="2:37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 spans="2:37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 spans="2:37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 spans="2:37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 spans="2:37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 spans="2:37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 spans="2:37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 spans="2:37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 spans="2:37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 spans="2:37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 spans="2:37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 spans="2:37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 spans="2:37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 spans="2:37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 spans="2:37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 spans="2:37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 spans="2:37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 spans="2:37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 spans="2:37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 spans="2:37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 spans="2:37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 spans="2:37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 spans="2:37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 spans="2:37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 spans="2:37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 spans="2:37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 spans="2:37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  <row r="815" spans="2:37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</row>
    <row r="816" spans="2:37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</row>
    <row r="817" spans="2:37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</row>
    <row r="818" spans="2:37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</row>
    <row r="819" spans="2:37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</row>
    <row r="820" spans="2:37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</row>
    <row r="821" spans="2:37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</row>
    <row r="822" spans="2:37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</row>
    <row r="823" spans="2:37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</row>
    <row r="824" spans="2:37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</row>
    <row r="825" spans="2:37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</row>
    <row r="826" spans="2:37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</row>
    <row r="827" spans="2:37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</row>
    <row r="828" spans="2:37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</row>
    <row r="829" spans="2:37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</row>
    <row r="830" spans="2:37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</row>
    <row r="831" spans="2:37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</row>
    <row r="832" spans="2:37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</row>
    <row r="833" spans="2:37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</row>
    <row r="834" spans="2:37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</row>
    <row r="835" spans="2:37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</row>
    <row r="836" spans="2:37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 spans="2:37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 spans="2:37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</row>
    <row r="839" spans="2:37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</row>
    <row r="840" spans="2:37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</row>
    <row r="841" spans="2:37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</row>
    <row r="842" spans="2:37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</row>
    <row r="843" spans="2:37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</row>
    <row r="844" spans="2:37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</row>
    <row r="845" spans="2:37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</row>
    <row r="846" spans="2:37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</row>
    <row r="847" spans="2:37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</row>
    <row r="848" spans="2:37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</row>
    <row r="849" spans="2:37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</row>
    <row r="850" spans="2:37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</row>
    <row r="851" spans="2:37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</row>
    <row r="852" spans="2:37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</row>
    <row r="853" spans="2:37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</row>
    <row r="854" spans="2:37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</row>
    <row r="855" spans="2:37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</row>
    <row r="856" spans="2:37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</row>
    <row r="857" spans="2:37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</row>
    <row r="858" spans="2:37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</row>
    <row r="859" spans="2:37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</row>
    <row r="860" spans="2:37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</row>
    <row r="861" spans="2:37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</row>
    <row r="862" spans="2:37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</row>
    <row r="863" spans="2:37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</row>
    <row r="864" spans="2:37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</row>
    <row r="865" spans="2:37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</row>
    <row r="866" spans="2:37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</row>
    <row r="867" spans="2:37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</row>
    <row r="868" spans="2:37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</row>
    <row r="869" spans="2:37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</row>
    <row r="870" spans="2:37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</row>
    <row r="871" spans="2:37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</row>
    <row r="872" spans="2:37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</row>
    <row r="873" spans="2:37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</row>
    <row r="874" spans="2:37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</row>
    <row r="875" spans="2:37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</row>
    <row r="876" spans="2:37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</row>
    <row r="877" spans="2:37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</row>
    <row r="878" spans="2:37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</row>
    <row r="879" spans="2:37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</row>
    <row r="880" spans="2:37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</row>
    <row r="881" spans="2:37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</row>
    <row r="882" spans="2:37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</row>
    <row r="883" spans="2:37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</row>
    <row r="884" spans="2:37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</row>
    <row r="885" spans="2:37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</row>
    <row r="886" spans="2:37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</row>
    <row r="887" spans="2:37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</row>
    <row r="888" spans="2:37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</row>
    <row r="889" spans="2:37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</row>
    <row r="890" spans="2:37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</row>
    <row r="891" spans="2:37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</row>
    <row r="892" spans="2:37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</row>
    <row r="893" spans="2:37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</row>
    <row r="894" spans="2:37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</row>
    <row r="895" spans="2:37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</row>
    <row r="896" spans="2:37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</row>
    <row r="897" spans="2:37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</row>
    <row r="898" spans="2:37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</row>
    <row r="899" spans="2:37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</row>
    <row r="900" spans="2:37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</row>
    <row r="901" spans="2:37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</row>
    <row r="902" spans="2:37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</row>
    <row r="903" spans="2:37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</row>
    <row r="904" spans="2:37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</row>
    <row r="905" spans="2:37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</row>
    <row r="906" spans="2:37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</row>
    <row r="907" spans="2:37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</row>
    <row r="908" spans="2:37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</row>
    <row r="909" spans="2:37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</row>
    <row r="910" spans="2:37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</row>
    <row r="911" spans="2:37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</row>
    <row r="912" spans="2:37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</row>
    <row r="913" spans="2:37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</row>
    <row r="914" spans="2:37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</row>
    <row r="915" spans="2:37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</row>
    <row r="916" spans="2:37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</row>
    <row r="917" spans="2:37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</row>
    <row r="918" spans="2:37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</row>
    <row r="919" spans="2:37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</row>
    <row r="920" spans="2:37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</row>
    <row r="921" spans="2:37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</row>
    <row r="922" spans="2:37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</row>
    <row r="923" spans="2:37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</row>
    <row r="924" spans="2:37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</row>
    <row r="925" spans="2:37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</row>
    <row r="926" spans="2:37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</row>
    <row r="927" spans="2:37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</row>
    <row r="928" spans="2:37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</row>
    <row r="929" spans="2:37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</row>
    <row r="930" spans="2:37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</row>
    <row r="931" spans="2:37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</row>
    <row r="932" spans="2:37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</row>
    <row r="933" spans="2:37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</row>
    <row r="934" spans="2:37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</row>
    <row r="935" spans="2:37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</row>
    <row r="936" spans="2:37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</row>
    <row r="937" spans="2:37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</row>
    <row r="938" spans="2:37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</row>
    <row r="939" spans="2:37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</row>
    <row r="940" spans="2:37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</row>
    <row r="941" spans="2:37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</row>
    <row r="942" spans="2:37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</row>
    <row r="943" spans="2:37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</row>
    <row r="944" spans="2:37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</row>
    <row r="945" spans="2:37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</row>
    <row r="946" spans="2:37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</row>
    <row r="947" spans="2:37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</row>
    <row r="948" spans="2:37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</row>
    <row r="949" spans="2:37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</row>
    <row r="950" spans="2:37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</row>
    <row r="951" spans="2:37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</row>
    <row r="952" spans="2:37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</row>
    <row r="953" spans="2:37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</row>
    <row r="954" spans="2:37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</row>
    <row r="955" spans="2:37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</row>
    <row r="956" spans="2:37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</row>
    <row r="957" spans="2:37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</row>
    <row r="958" spans="2:37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</row>
    <row r="959" spans="2:37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</row>
    <row r="960" spans="2:37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</row>
    <row r="961" spans="2:37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</row>
    <row r="962" spans="2:37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</row>
    <row r="963" spans="2:37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</row>
    <row r="964" spans="2:37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</row>
    <row r="965" spans="2:37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</row>
    <row r="966" spans="2:37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</row>
    <row r="967" spans="2:37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</row>
    <row r="968" spans="2:37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</row>
    <row r="969" spans="2:37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</row>
    <row r="970" spans="2:37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</row>
    <row r="971" spans="2:37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</row>
    <row r="972" spans="2:37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</row>
    <row r="973" spans="2:37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</row>
    <row r="974" spans="2:37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</row>
    <row r="975" spans="2:37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</row>
    <row r="976" spans="2:37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</row>
    <row r="977" spans="2:37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</row>
    <row r="978" spans="2:37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</row>
    <row r="979" spans="2:37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</row>
    <row r="980" spans="2:37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</row>
    <row r="981" spans="2:37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</row>
    <row r="982" spans="2:37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</row>
    <row r="983" spans="2:37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</row>
    <row r="984" spans="2:37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</row>
    <row r="985" spans="2:37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</row>
    <row r="986" spans="2:37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</row>
    <row r="987" spans="2:37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</row>
    <row r="988" spans="2:37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</row>
    <row r="989" spans="2:37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</row>
    <row r="990" spans="2:37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</row>
    <row r="991" spans="2:37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</row>
    <row r="992" spans="2:37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</row>
    <row r="993" spans="2:37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</row>
    <row r="994" spans="2:37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</row>
    <row r="995" spans="2:37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</row>
    <row r="996" spans="2:37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</row>
    <row r="997" spans="2:37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</row>
    <row r="998" spans="2:37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</row>
    <row r="999" spans="2:37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</row>
    <row r="1000" spans="2:37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</row>
    <row r="1001" spans="2:37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</row>
    <row r="1002" spans="2:37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</row>
    <row r="1003" spans="2:37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</row>
    <row r="1004" spans="2:37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</row>
    <row r="1005" spans="2:37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</row>
    <row r="1006" spans="2:37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</row>
    <row r="1007" spans="2:37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</row>
    <row r="1008" spans="2:37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</row>
    <row r="1009" spans="2:37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</row>
    <row r="1010" spans="2:37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</row>
    <row r="1011" spans="2:37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</row>
    <row r="1012" spans="2:37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</row>
    <row r="1013" spans="2:37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</row>
    <row r="1014" spans="2:37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</row>
    <row r="1015" spans="2:37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</row>
    <row r="1016" spans="2:37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</row>
    <row r="1017" spans="2:37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</row>
    <row r="1018" spans="2:37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</row>
    <row r="1019" spans="2:37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</row>
    <row r="1020" spans="2:37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</row>
    <row r="1021" spans="2:37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</row>
    <row r="1022" spans="2:37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</row>
    <row r="1023" spans="2:37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</row>
    <row r="1024" spans="2:37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</row>
    <row r="1025" spans="2:37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</row>
    <row r="1026" spans="2:37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</row>
    <row r="1027" spans="2:37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</row>
    <row r="1028" spans="2:37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</row>
    <row r="1029" spans="2:37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</row>
    <row r="1030" spans="2:37"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</row>
    <row r="1031" spans="2:37"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</row>
    <row r="1032" spans="2:37"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</row>
    <row r="1033" spans="2:37"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</row>
    <row r="1034" spans="2:37"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</row>
    <row r="1035" spans="2:37"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</row>
    <row r="1036" spans="2:37"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</row>
    <row r="1037" spans="2:37"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</row>
    <row r="1038" spans="2:37"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</row>
    <row r="1039" spans="2:37"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</row>
    <row r="1040" spans="2:37"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</row>
    <row r="1041" spans="2:37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</row>
    <row r="1042" spans="2:37"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</row>
    <row r="1043" spans="2:37"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</row>
    <row r="1044" spans="2:37"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</row>
    <row r="1045" spans="2:37"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</row>
    <row r="1046" spans="2:37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</row>
    <row r="1047" spans="2:37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</row>
    <row r="1048" spans="2:37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</row>
    <row r="1049" spans="2:37"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</row>
    <row r="1050" spans="2:37"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</row>
    <row r="1051" spans="2:37"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</row>
    <row r="1052" spans="2:37"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</row>
    <row r="1053" spans="2:37"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</row>
    <row r="1054" spans="2:37"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</row>
    <row r="1055" spans="2:37"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</row>
    <row r="1056" spans="2:37"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</row>
    <row r="1057" spans="2:37"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</row>
    <row r="1058" spans="2:37"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</row>
    <row r="1059" spans="2:37"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</row>
    <row r="1060" spans="2:37"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</row>
    <row r="1061" spans="2:37"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</row>
    <row r="1062" spans="2:37"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</row>
    <row r="1063" spans="2:37"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</row>
    <row r="1064" spans="2:37"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</row>
    <row r="1065" spans="2:37"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</row>
    <row r="1066" spans="2:37"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</row>
    <row r="1067" spans="2:37"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</row>
    <row r="1068" spans="2:37"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</row>
    <row r="1069" spans="2:37"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</row>
    <row r="1070" spans="2:37"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</row>
    <row r="1071" spans="2:37"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</row>
    <row r="1072" spans="2:37"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</row>
    <row r="1073" spans="2:37"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</row>
    <row r="1074" spans="2:37"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</row>
    <row r="1075" spans="2:37"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</row>
    <row r="1076" spans="2:37"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</row>
    <row r="1077" spans="2:37"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</row>
    <row r="1078" spans="2:37"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</row>
    <row r="1079" spans="2:37"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</row>
    <row r="1080" spans="2:37"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</row>
    <row r="1081" spans="2:37"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</row>
    <row r="1082" spans="2:37"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</row>
    <row r="1083" spans="2:37"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</row>
    <row r="1084" spans="2:37"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</row>
    <row r="1085" spans="2:37"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</row>
    <row r="1086" spans="2:37"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</row>
    <row r="1087" spans="2:37"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</row>
    <row r="1088" spans="2:37"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</row>
    <row r="1089" spans="2:37"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</row>
    <row r="1090" spans="2:37"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</row>
    <row r="1091" spans="2:37"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</row>
    <row r="1092" spans="2:37"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</row>
    <row r="1093" spans="2:37"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</row>
    <row r="1094" spans="2:37"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</row>
    <row r="1095" spans="2:37"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</row>
    <row r="1096" spans="2:37"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</row>
    <row r="1097" spans="2:37"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</row>
    <row r="1098" spans="2:37"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</row>
    <row r="1099" spans="2:37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</row>
    <row r="1100" spans="2:37"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</row>
    <row r="1101" spans="2:37"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</row>
    <row r="1102" spans="2:37"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</row>
    <row r="1103" spans="2:37"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</row>
    <row r="1104" spans="2:37"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</row>
    <row r="1105" spans="2:37"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</row>
    <row r="1106" spans="2:37"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</row>
    <row r="1107" spans="2:37"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</row>
    <row r="1108" spans="2:37"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</row>
    <row r="1109" spans="2:37"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</row>
    <row r="1110" spans="2:37"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</row>
    <row r="1111" spans="2:37"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</row>
    <row r="1112" spans="2:37"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</row>
    <row r="1113" spans="2:37"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</row>
    <row r="1114" spans="2:37"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</row>
    <row r="1115" spans="2:37"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</row>
    <row r="1116" spans="2:37"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</row>
    <row r="1117" spans="2:37"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</row>
    <row r="1118" spans="2:37"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</row>
    <row r="1119" spans="2:37"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</row>
    <row r="1120" spans="2:37"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</row>
    <row r="1121" spans="2:37"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</row>
    <row r="1122" spans="2:37"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</row>
    <row r="1123" spans="2:37"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</row>
    <row r="1124" spans="2:37"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</row>
    <row r="1125" spans="2:37"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</row>
    <row r="1126" spans="2:37"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</row>
    <row r="1127" spans="2:37"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</row>
    <row r="1128" spans="2:37"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</row>
    <row r="1129" spans="2:37"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</row>
    <row r="1130" spans="2:37"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</row>
    <row r="1131" spans="2:37"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</row>
    <row r="1132" spans="2:37"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</row>
    <row r="1133" spans="2:37"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</row>
    <row r="1134" spans="2:37"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</row>
    <row r="1135" spans="2:37"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</row>
    <row r="1136" spans="2:37"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</row>
    <row r="1137" spans="2:37"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</row>
    <row r="1138" spans="2:37"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</row>
    <row r="1139" spans="2:37"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</row>
    <row r="1140" spans="2:37"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</row>
    <row r="1141" spans="2:37"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</row>
    <row r="1142" spans="2:37"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</row>
    <row r="1143" spans="2:37"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</row>
    <row r="1144" spans="2:37"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</row>
    <row r="1145" spans="2:37"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</row>
    <row r="1146" spans="2:37"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</row>
    <row r="1147" spans="2:37"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</row>
    <row r="1148" spans="2:37"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</row>
    <row r="1149" spans="2:37"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</row>
    <row r="1150" spans="2:37"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</row>
    <row r="1151" spans="2:37"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</row>
    <row r="1152" spans="2:37"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</row>
    <row r="1153" spans="2:37"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</row>
    <row r="1154" spans="2:37"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</row>
    <row r="1155" spans="2:37"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</row>
    <row r="1156" spans="2:37"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</row>
    <row r="1157" spans="2:37"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</row>
    <row r="1158" spans="2:37"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</row>
    <row r="1159" spans="2:37"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</row>
    <row r="1160" spans="2:37"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</row>
    <row r="1161" spans="2:37"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</row>
    <row r="1162" spans="2:37"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</row>
    <row r="1163" spans="2:37"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</row>
    <row r="1164" spans="2:37"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</row>
    <row r="1165" spans="2:37"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</row>
    <row r="1166" spans="2:37"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</row>
    <row r="1167" spans="2:37"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</row>
    <row r="1168" spans="2:37"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</row>
    <row r="1169" spans="2:37"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</row>
    <row r="1170" spans="2:37"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</row>
    <row r="1171" spans="2:37"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</row>
    <row r="1172" spans="2:37"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</row>
    <row r="1173" spans="2:37"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</row>
    <row r="1174" spans="2:37"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</row>
    <row r="1175" spans="2:37"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</row>
    <row r="1176" spans="2:37"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</row>
    <row r="1177" spans="2:37"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</row>
    <row r="1178" spans="2:37"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</row>
    <row r="1179" spans="2:37"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</row>
    <row r="1180" spans="2:37"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</row>
    <row r="1181" spans="2:37"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</row>
    <row r="1182" spans="2:37"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</row>
    <row r="1183" spans="2:37"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</row>
    <row r="1184" spans="2:37"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</row>
    <row r="1185" spans="2:37"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</row>
    <row r="1186" spans="2:37"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</row>
    <row r="1187" spans="2:37"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</row>
    <row r="1188" spans="2:37"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</row>
    <row r="1189" spans="2:37"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</row>
    <row r="1190" spans="2:37"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</row>
    <row r="1191" spans="2:37"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</row>
    <row r="1192" spans="2:37"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</row>
    <row r="1193" spans="2:37"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</row>
    <row r="1194" spans="2:37"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</row>
    <row r="1195" spans="2:37"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</row>
    <row r="1196" spans="2:37"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</row>
    <row r="1197" spans="2:37"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</row>
    <row r="1198" spans="2:37"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</row>
    <row r="1199" spans="2:37"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</row>
    <row r="1200" spans="2:37"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</row>
    <row r="1201" spans="2:37"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</row>
    <row r="1202" spans="2:37"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</row>
    <row r="1203" spans="2:37"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</row>
    <row r="1204" spans="2:37"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</row>
    <row r="1205" spans="2:37"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</row>
    <row r="1206" spans="2:37"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</row>
    <row r="1207" spans="2:37"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</row>
    <row r="1208" spans="2:37"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</row>
    <row r="1209" spans="2:37"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</row>
    <row r="1210" spans="2:37"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</row>
    <row r="1211" spans="2:37"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</row>
    <row r="1212" spans="2:37"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</row>
    <row r="1213" spans="2:37"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</row>
    <row r="1214" spans="2:37"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</row>
    <row r="1215" spans="2:37"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</row>
    <row r="1216" spans="2:37"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</row>
    <row r="1217" spans="2:37"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</row>
    <row r="1218" spans="2:37"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</row>
    <row r="1219" spans="2:37"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</row>
    <row r="1220" spans="2:37"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</row>
    <row r="1221" spans="2:37"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</row>
    <row r="1222" spans="2:37"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</row>
    <row r="1223" spans="2:37"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</row>
    <row r="1224" spans="2:37"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</row>
    <row r="1225" spans="2:37"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</row>
    <row r="1226" spans="2:37"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</row>
    <row r="1227" spans="2:37"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</row>
    <row r="1228" spans="2:37"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</row>
    <row r="1229" spans="2:37"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</row>
    <row r="1230" spans="2:37"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</row>
    <row r="1231" spans="2:37"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</row>
    <row r="1232" spans="2:37"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</row>
    <row r="1233" spans="2:37"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</row>
    <row r="1234" spans="2:37"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</row>
    <row r="1235" spans="2:37"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</row>
    <row r="1236" spans="2:37"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</row>
    <row r="1237" spans="2:37"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</row>
    <row r="1238" spans="2:37"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</row>
    <row r="1239" spans="2:37"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</row>
    <row r="1240" spans="2:37"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</row>
    <row r="1241" spans="2:37"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</row>
    <row r="1242" spans="2:37"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</row>
    <row r="1243" spans="2:37"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</row>
    <row r="1244" spans="2:37"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</row>
    <row r="1245" spans="2:37"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</row>
    <row r="1246" spans="2:37"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</row>
    <row r="1247" spans="2:37"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</row>
    <row r="1248" spans="2:37"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</row>
    <row r="1249" spans="2:37"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</row>
    <row r="1250" spans="2:37"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</row>
    <row r="1251" spans="2:37"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</row>
    <row r="1252" spans="2:37"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</row>
    <row r="1253" spans="2:37"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</row>
    <row r="1254" spans="2:37"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</row>
    <row r="1255" spans="2:37"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</row>
    <row r="1256" spans="2:37"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</row>
    <row r="1257" spans="2:37"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</row>
    <row r="1258" spans="2:37"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</row>
    <row r="1259" spans="2:37"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</row>
    <row r="1260" spans="2:37"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</row>
    <row r="1261" spans="2:37"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</row>
    <row r="1262" spans="2:37"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</row>
    <row r="1263" spans="2:37"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</row>
    <row r="1264" spans="2:37"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</row>
    <row r="1265" spans="2:37"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</row>
    <row r="1266" spans="2:37"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</row>
    <row r="1267" spans="2:37"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</row>
    <row r="1268" spans="2:37"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</row>
    <row r="1269" spans="2:37"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</row>
    <row r="1270" spans="2:37"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</row>
    <row r="1271" spans="2:37"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</row>
    <row r="1272" spans="2:37"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</row>
    <row r="1273" spans="2:37"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</row>
    <row r="1274" spans="2:37"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</row>
    <row r="1275" spans="2:37"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</row>
    <row r="1276" spans="2:37"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</row>
    <row r="1277" spans="2:37"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</row>
    <row r="1278" spans="2:37"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</row>
    <row r="1279" spans="2:37"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</row>
    <row r="1280" spans="2:37"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</row>
    <row r="1281" spans="2:37"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</row>
    <row r="1282" spans="2:37"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</row>
    <row r="1283" spans="2:37"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</row>
    <row r="1284" spans="2:37"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</row>
    <row r="1285" spans="2:37"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</row>
    <row r="1286" spans="2:37"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</row>
    <row r="1287" spans="2:37"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</row>
    <row r="1288" spans="2:37"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</row>
    <row r="1289" spans="2:37"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</row>
    <row r="1290" spans="2:37"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</row>
    <row r="1291" spans="2:37"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</row>
    <row r="1292" spans="2:37"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</row>
    <row r="1293" spans="2:37"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</row>
    <row r="1294" spans="2:37"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</row>
    <row r="1295" spans="2:37"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</row>
    <row r="1296" spans="2:37"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</row>
    <row r="1297" spans="2:37"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</row>
    <row r="1298" spans="2:37"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</row>
    <row r="1299" spans="2:37"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</row>
    <row r="1300" spans="2:37"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</row>
    <row r="1301" spans="2:37"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</row>
    <row r="1302" spans="2:37"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</row>
    <row r="1303" spans="2:37"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</row>
    <row r="1304" spans="2:37"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</row>
    <row r="1305" spans="2:37"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</row>
    <row r="1306" spans="2:37"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</row>
    <row r="1307" spans="2:37"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</row>
    <row r="1308" spans="2:37"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</row>
    <row r="1309" spans="2:37"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</row>
    <row r="1310" spans="2:37"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</row>
    <row r="1311" spans="2:37"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</row>
    <row r="1312" spans="2:37"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</row>
    <row r="1313" spans="2:37"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</row>
    <row r="1314" spans="2:37"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</row>
    <row r="1315" spans="2:37"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</row>
    <row r="1316" spans="2:37"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</row>
    <row r="1317" spans="2:37"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</row>
    <row r="1318" spans="2:37"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</row>
    <row r="1319" spans="2:37"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</row>
    <row r="1320" spans="2:37"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</row>
    <row r="1321" spans="2:37"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</row>
    <row r="1322" spans="2:37"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</row>
    <row r="1323" spans="2:37"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</row>
    <row r="1324" spans="2:37"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</row>
    <row r="1325" spans="2:37"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</row>
    <row r="1326" spans="2:37"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</row>
    <row r="1327" spans="2:37"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</row>
    <row r="1328" spans="2:37"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</row>
    <row r="1329" spans="2:37"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</row>
    <row r="1330" spans="2:37"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</row>
    <row r="1331" spans="2:37"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</row>
    <row r="1332" spans="2:37"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</row>
    <row r="1333" spans="2:37"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</row>
    <row r="1334" spans="2:37"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</row>
    <row r="1335" spans="2:37"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</row>
    <row r="1336" spans="2:37"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</row>
    <row r="1337" spans="2:37"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</row>
    <row r="1338" spans="2:37"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</row>
    <row r="1339" spans="2:37"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</row>
    <row r="1340" spans="2:37"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</row>
    <row r="1341" spans="2:37"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</row>
    <row r="1342" spans="2:37"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</row>
    <row r="1343" spans="2:37"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</row>
    <row r="1344" spans="2:37"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</row>
    <row r="1345" spans="2:37"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</row>
    <row r="1346" spans="2:37"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</row>
    <row r="1347" spans="2:37"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</row>
    <row r="1348" spans="2:37"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</row>
    <row r="1349" spans="2:37"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</row>
    <row r="1350" spans="2:37"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</row>
    <row r="1351" spans="2:37"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</row>
    <row r="1352" spans="2:37"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</row>
    <row r="1353" spans="2:37"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</row>
    <row r="1354" spans="2:37"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</row>
    <row r="1355" spans="2:37"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</row>
    <row r="1356" spans="2:37"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</row>
    <row r="1357" spans="2:37"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</row>
    <row r="1358" spans="2:37"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</row>
    <row r="1359" spans="2:37"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</row>
    <row r="1360" spans="2:37"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</row>
    <row r="1361" spans="2:37"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</row>
    <row r="1362" spans="2:37"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</row>
    <row r="1363" spans="2:37"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</row>
    <row r="1364" spans="2:37"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</row>
    <row r="1365" spans="2:37"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</row>
    <row r="1366" spans="2:37"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</row>
    <row r="1367" spans="2:37"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</row>
    <row r="1368" spans="2:37"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</row>
    <row r="1369" spans="2:37"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</row>
    <row r="1370" spans="2:37"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</row>
    <row r="1371" spans="2:37"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</row>
    <row r="1372" spans="2:37"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</row>
    <row r="1373" spans="2:37"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</row>
    <row r="1374" spans="2:37"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</row>
    <row r="1375" spans="2:37"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</row>
    <row r="1376" spans="2:37"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</row>
    <row r="1377" spans="2:37"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</row>
    <row r="1378" spans="2:37"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</row>
    <row r="1379" spans="2:37"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</row>
    <row r="1380" spans="2:37"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</row>
    <row r="1381" spans="2:37"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</row>
    <row r="1382" spans="2:37"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</row>
    <row r="1383" spans="2:37"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</row>
    <row r="1384" spans="2:37"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</row>
    <row r="1385" spans="2:37"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</row>
    <row r="1386" spans="2:37"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</row>
    <row r="1387" spans="2:37"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</row>
    <row r="1388" spans="2:37"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</row>
    <row r="1389" spans="2:37"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</row>
    <row r="1390" spans="2:37"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</row>
    <row r="1391" spans="2:37"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</row>
    <row r="1392" spans="2:37"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</row>
    <row r="1393" spans="2:37"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</row>
    <row r="1394" spans="2:37"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</row>
    <row r="1395" spans="2:37"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</row>
    <row r="1396" spans="2:37"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</row>
    <row r="1397" spans="2:37"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</row>
    <row r="1398" spans="2:37"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</row>
    <row r="1399" spans="2:37"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</row>
    <row r="1400" spans="2:37"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</row>
    <row r="1401" spans="2:37"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</row>
    <row r="1402" spans="2:37"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</row>
    <row r="1403" spans="2:37"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</row>
    <row r="1404" spans="2:37"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</row>
    <row r="1405" spans="2:37"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</row>
    <row r="1406" spans="2:37"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</row>
    <row r="1407" spans="2:37"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</row>
    <row r="1408" spans="2:37"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</row>
    <row r="1409" spans="2:37"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</row>
    <row r="1410" spans="2:37"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</row>
    <row r="1411" spans="2:37"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</row>
    <row r="1412" spans="2:37"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</row>
    <row r="1413" spans="2:37"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</row>
    <row r="1414" spans="2:37"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</row>
    <row r="1415" spans="2:37"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</row>
    <row r="1416" spans="2:37"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</row>
    <row r="1417" spans="2:37"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</row>
    <row r="1418" spans="2:37"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</row>
    <row r="1419" spans="2:37"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</row>
    <row r="1420" spans="2:37"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</row>
    <row r="1421" spans="2:37"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</row>
    <row r="1422" spans="2:37"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</row>
    <row r="1423" spans="2:37"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</row>
    <row r="1424" spans="2:37"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</row>
    <row r="1425" spans="2:37"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</row>
    <row r="1426" spans="2:37"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</row>
    <row r="1427" spans="2:37"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</row>
    <row r="1428" spans="2:37"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</row>
    <row r="1429" spans="2:37"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</row>
    <row r="1430" spans="2:37"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</row>
    <row r="1431" spans="2:37"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</row>
    <row r="1432" spans="2:37"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</row>
    <row r="1433" spans="2:37"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</row>
    <row r="1434" spans="2:37"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</row>
    <row r="1435" spans="2:37"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</row>
    <row r="1436" spans="2:37"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</row>
    <row r="1437" spans="2:37"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</row>
    <row r="1438" spans="2:37"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</row>
    <row r="1439" spans="2:37"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</row>
    <row r="1440" spans="2:37"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</row>
    <row r="1441" spans="2:37"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</row>
    <row r="1442" spans="2:37"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</row>
    <row r="1443" spans="2:37"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</row>
    <row r="1444" spans="2:37"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</row>
    <row r="1445" spans="2:37"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</row>
    <row r="1446" spans="2:37"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</row>
    <row r="1447" spans="2:37"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</row>
    <row r="1448" spans="2:37"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</row>
    <row r="1449" spans="2:37"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</row>
    <row r="1450" spans="2:37"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</row>
    <row r="1451" spans="2:37"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</row>
    <row r="1452" spans="2:37"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</row>
    <row r="1453" spans="2:37"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</row>
    <row r="1454" spans="2:37"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</row>
    <row r="1455" spans="2:37"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</row>
    <row r="1456" spans="2:37"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</row>
    <row r="1457" spans="2:37"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</row>
    <row r="1458" spans="2:37"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</row>
    <row r="1459" spans="2:37"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</row>
    <row r="1460" spans="2:37"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</row>
    <row r="1461" spans="2:37"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</row>
    <row r="1462" spans="2:37"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</row>
    <row r="1463" spans="2:37"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</row>
    <row r="1464" spans="2:37"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</row>
    <row r="1465" spans="2:37"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</row>
    <row r="1466" spans="2:37"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</row>
    <row r="1467" spans="2:37"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</row>
    <row r="1468" spans="2:37"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</row>
    <row r="1469" spans="2:37"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</row>
    <row r="1470" spans="2:37"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</row>
    <row r="1471" spans="2:37"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</row>
    <row r="1472" spans="2:37"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</row>
    <row r="1473" spans="2:37"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</row>
    <row r="1474" spans="2:37"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</row>
    <row r="1475" spans="2:37"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</row>
    <row r="1476" spans="2:37"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</row>
    <row r="1477" spans="2:37"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</row>
    <row r="1478" spans="2:37"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</row>
    <row r="1479" spans="2:37"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</row>
    <row r="1480" spans="2:37"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</row>
    <row r="1481" spans="2:37"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</row>
    <row r="1482" spans="2:37"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</row>
    <row r="1483" spans="2:37"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</row>
    <row r="1484" spans="2:37"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</row>
    <row r="1485" spans="2:37"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</row>
    <row r="1486" spans="2:37"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</row>
    <row r="1487" spans="2:37"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</row>
    <row r="1488" spans="2:37"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</row>
    <row r="1489" spans="2:37"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</row>
    <row r="1490" spans="2:37"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</row>
    <row r="1491" spans="2:37"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</row>
    <row r="1492" spans="2:37"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</row>
    <row r="1493" spans="2:37"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</row>
    <row r="1494" spans="2:37"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</row>
    <row r="1495" spans="2:37"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</row>
    <row r="1496" spans="2:37"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</row>
    <row r="1497" spans="2:37"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</row>
    <row r="1498" spans="2:37"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</row>
    <row r="1499" spans="2:37"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</row>
    <row r="1500" spans="2:37"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</row>
    <row r="1501" spans="2:37"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</row>
    <row r="1502" spans="2:37"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</row>
    <row r="1503" spans="2:37"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</row>
    <row r="1504" spans="2:37"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</row>
    <row r="1505" spans="2:37"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</row>
    <row r="1506" spans="2:37"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</row>
    <row r="1507" spans="2:37"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</row>
    <row r="1508" spans="2:37"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</row>
    <row r="1509" spans="2:37"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</row>
    <row r="1510" spans="2:37"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</row>
    <row r="1511" spans="2:37"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</row>
    <row r="1512" spans="2:37"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</row>
    <row r="1513" spans="2:37"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</row>
    <row r="1514" spans="2:37"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</row>
    <row r="1515" spans="2:37"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</row>
    <row r="1516" spans="2:37"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</row>
    <row r="1517" spans="2:37"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</row>
    <row r="1518" spans="2:37"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</row>
    <row r="1519" spans="2:37"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</row>
    <row r="1520" spans="2:37"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</row>
    <row r="1521" spans="2:37"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</row>
    <row r="1522" spans="2:37"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</row>
    <row r="1523" spans="2:37"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</row>
    <row r="1524" spans="2:37"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</row>
    <row r="1525" spans="2:37"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</row>
    <row r="1526" spans="2:37"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</row>
    <row r="1527" spans="2:37"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</row>
    <row r="1528" spans="2:37"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</row>
    <row r="1529" spans="2:37"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</row>
    <row r="1530" spans="2:37"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</row>
    <row r="1531" spans="2:37"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</row>
    <row r="1532" spans="2:37"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</row>
    <row r="1533" spans="2:37"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</row>
    <row r="1534" spans="2:37"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</row>
    <row r="1535" spans="2:37"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</row>
    <row r="1536" spans="2:37"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</row>
    <row r="1537" spans="2:37"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</row>
    <row r="1538" spans="2:37"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</row>
    <row r="1539" spans="2:37"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</row>
    <row r="1540" spans="2:37"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</row>
    <row r="1541" spans="2:37"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</row>
    <row r="1542" spans="2:37"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</row>
    <row r="1543" spans="2:37"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</row>
    <row r="1544" spans="2:37"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</row>
    <row r="1545" spans="2:37"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</row>
    <row r="1546" spans="2:37"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</row>
    <row r="1547" spans="2:37"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</row>
    <row r="1548" spans="2:37"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</row>
    <row r="1549" spans="2:37"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</row>
    <row r="1550" spans="2:37"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</row>
    <row r="1551" spans="2:37"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</row>
    <row r="1552" spans="2:37"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</row>
    <row r="1553" spans="2:37"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</row>
    <row r="1554" spans="2:37"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</row>
    <row r="1555" spans="2:37"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</row>
    <row r="1556" spans="2:37"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</row>
    <row r="1557" spans="2:37"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</row>
    <row r="1558" spans="2:37"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</row>
    <row r="1559" spans="2:37"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</row>
    <row r="1560" spans="2:37"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</row>
    <row r="1561" spans="2:37"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</row>
    <row r="1562" spans="2:37"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</row>
    <row r="1563" spans="2:37"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</row>
    <row r="1564" spans="2:37"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</row>
    <row r="1565" spans="2:37"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</row>
    <row r="1566" spans="2:37"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</row>
    <row r="1567" spans="2:37"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</row>
    <row r="1568" spans="2:37"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</row>
    <row r="1569" spans="2:37"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</row>
    <row r="1570" spans="2:37"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</row>
    <row r="1571" spans="2:37"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</row>
    <row r="1572" spans="2:37"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</row>
    <row r="1573" spans="2:37"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</row>
    <row r="1574" spans="2:37"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</row>
    <row r="1575" spans="2:37"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</row>
    <row r="1576" spans="2:37"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</row>
    <row r="1577" spans="2:37"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</row>
    <row r="1578" spans="2:37"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</row>
    <row r="1579" spans="2:37"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</row>
    <row r="1580" spans="2:37"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</row>
    <row r="1581" spans="2:37"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</row>
    <row r="1582" spans="2:37"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</row>
    <row r="1583" spans="2:37"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</row>
    <row r="1584" spans="2:37"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</row>
    <row r="1585" spans="2:37"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</row>
    <row r="1586" spans="2:37"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</row>
    <row r="1587" spans="2:37"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</row>
    <row r="1588" spans="2:37"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</row>
    <row r="1589" spans="2:37"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</row>
    <row r="1590" spans="2:37"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</row>
    <row r="1591" spans="2:37"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</row>
    <row r="1592" spans="2:37"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</row>
    <row r="1593" spans="2:37"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</row>
    <row r="1594" spans="2:37"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</row>
    <row r="1595" spans="2:37"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</row>
    <row r="1596" spans="2:37"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</row>
    <row r="1597" spans="2:37"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</row>
    <row r="1598" spans="2:37"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</row>
    <row r="1599" spans="2:37"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</row>
    <row r="1600" spans="2:37"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</row>
    <row r="1601" spans="2:37"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</row>
    <row r="1602" spans="2:37"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</row>
    <row r="1603" spans="2:37"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</row>
    <row r="1604" spans="2:37"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</row>
    <row r="1605" spans="2:37"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</row>
    <row r="1606" spans="2:37"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</row>
    <row r="1607" spans="2:37"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</row>
    <row r="1608" spans="2:37"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</row>
    <row r="1609" spans="2:37"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</row>
    <row r="1610" spans="2:37"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</row>
    <row r="1611" spans="2:37"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</row>
    <row r="1612" spans="2:37"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</row>
    <row r="1613" spans="2:37"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</row>
    <row r="1614" spans="2:37"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</row>
    <row r="1615" spans="2:37"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</row>
    <row r="1616" spans="2:37"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</row>
    <row r="1617" spans="2:37"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</row>
    <row r="1618" spans="2:37"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</row>
    <row r="1619" spans="2:37"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</row>
    <row r="1620" spans="2:37"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</row>
    <row r="1621" spans="2:37"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</row>
    <row r="1622" spans="2:37"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</row>
    <row r="1623" spans="2:37"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</row>
    <row r="1624" spans="2:37"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</row>
    <row r="1625" spans="2:37"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</row>
    <row r="1626" spans="2:37"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</row>
    <row r="1627" spans="2:37"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</row>
    <row r="1628" spans="2:37"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</row>
    <row r="1629" spans="2:37"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</row>
    <row r="1630" spans="2:37"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</row>
    <row r="1631" spans="2:37"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</row>
    <row r="1632" spans="2:37"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</row>
    <row r="1633" spans="2:37"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</row>
    <row r="1634" spans="2:37"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</row>
    <row r="1635" spans="2:37"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</row>
    <row r="1636" spans="2:37"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</row>
    <row r="1637" spans="2:37"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</row>
    <row r="1638" spans="2:37"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</row>
    <row r="1639" spans="2:37"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</row>
    <row r="1640" spans="2:37"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</row>
    <row r="1641" spans="2:37"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</row>
    <row r="1642" spans="2:37"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</row>
    <row r="1643" spans="2:37"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</row>
    <row r="1644" spans="2:37"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</row>
    <row r="1645" spans="2:37"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</row>
    <row r="1646" spans="2:37"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</row>
    <row r="1647" spans="2:37"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</row>
    <row r="1648" spans="2:37"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</row>
    <row r="1649" spans="2:37"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</row>
    <row r="1650" spans="2:37"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</row>
    <row r="1651" spans="2:37"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</row>
    <row r="1652" spans="2:37"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</row>
    <row r="1653" spans="2:37"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</row>
    <row r="1654" spans="2:37"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</row>
    <row r="1655" spans="2:37"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</row>
    <row r="1656" spans="2:37"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</row>
    <row r="1657" spans="2:37"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</row>
    <row r="1658" spans="2:37"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</row>
    <row r="1659" spans="2:37"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</row>
    <row r="1660" spans="2:37"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</row>
    <row r="1661" spans="2:37"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</row>
    <row r="1662" spans="2:37"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</row>
    <row r="1663" spans="2:37"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</row>
    <row r="1664" spans="2:37"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</row>
    <row r="1665" spans="2:37"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</row>
    <row r="1666" spans="2:37"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</row>
    <row r="1667" spans="2:37"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</row>
    <row r="1668" spans="2:37"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</row>
    <row r="1669" spans="2:37"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</row>
    <row r="1670" spans="2:37"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</row>
    <row r="1671" spans="2:37"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</row>
    <row r="1672" spans="2:37"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</row>
    <row r="1673" spans="2:37"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</row>
    <row r="1674" spans="2:37"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</row>
    <row r="1675" spans="2:37"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</row>
    <row r="1676" spans="2:37"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</row>
    <row r="1677" spans="2:37"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</row>
    <row r="1678" spans="2:37"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</row>
    <row r="1679" spans="2:37"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</row>
    <row r="1680" spans="2:37"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</row>
    <row r="1681" spans="2:37"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</row>
    <row r="1682" spans="2:37"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</row>
    <row r="1683" spans="2:37"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</row>
    <row r="1684" spans="2:37"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</row>
    <row r="1685" spans="2:37"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</row>
    <row r="1686" spans="2:37"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</row>
    <row r="1687" spans="2:37"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</row>
    <row r="1688" spans="2:37"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</row>
    <row r="1689" spans="2:37"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</row>
    <row r="1690" spans="2:37"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</row>
    <row r="1691" spans="2:37"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</row>
    <row r="1692" spans="2:37"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</row>
    <row r="1693" spans="2:37"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</row>
    <row r="1694" spans="2:37"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</row>
    <row r="1695" spans="2:37"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</row>
    <row r="1696" spans="2:37"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</row>
    <row r="1697" spans="2:37"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</row>
    <row r="1698" spans="2:37"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</row>
    <row r="1699" spans="2:37"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</row>
    <row r="1700" spans="2:37"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</row>
    <row r="1701" spans="2:37"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</row>
    <row r="1702" spans="2:37"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</row>
    <row r="1703" spans="2:37"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</row>
    <row r="1704" spans="2:37"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</row>
    <row r="1705" spans="2:37"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</row>
    <row r="1706" spans="2:37"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</row>
    <row r="1707" spans="2:37"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</row>
    <row r="1708" spans="2:37"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</row>
    <row r="1709" spans="2:37"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</row>
    <row r="1710" spans="2:37"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</row>
    <row r="1711" spans="2:37"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</row>
    <row r="1712" spans="2:37"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</row>
    <row r="1713" spans="2:37"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</row>
    <row r="1714" spans="2:37"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</row>
    <row r="1715" spans="2:37"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</row>
    <row r="1716" spans="2:37"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</row>
    <row r="1717" spans="2:37"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</row>
    <row r="1718" spans="2:37"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</row>
    <row r="1719" spans="2:37"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</row>
    <row r="1720" spans="2:37"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</row>
    <row r="1721" spans="2:37"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</row>
    <row r="1722" spans="2:37"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</row>
    <row r="1723" spans="2:37"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</row>
    <row r="1724" spans="2:37"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</row>
    <row r="1725" spans="2:37"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</row>
    <row r="1726" spans="2:37"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</row>
    <row r="1727" spans="2:37"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</row>
    <row r="1728" spans="2:37"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</row>
    <row r="1729" spans="2:37"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</row>
    <row r="1730" spans="2:37"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</row>
    <row r="1731" spans="2:37"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</row>
    <row r="1732" spans="2:37"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</row>
    <row r="1733" spans="2:37"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</row>
    <row r="1734" spans="2:37"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</row>
    <row r="1735" spans="2:37"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</row>
    <row r="1736" spans="2:37"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</row>
    <row r="1737" spans="2:37"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</row>
    <row r="1738" spans="2:37"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</row>
    <row r="1739" spans="2:37"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</row>
    <row r="1740" spans="2:37"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</row>
    <row r="1741" spans="2:37"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</row>
    <row r="1742" spans="2:37"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</row>
    <row r="1743" spans="2:37"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</row>
    <row r="1744" spans="2:37"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</row>
    <row r="1745" spans="2:37"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</row>
    <row r="1746" spans="2:37"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</row>
    <row r="1747" spans="2:37"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</row>
    <row r="1748" spans="2:37"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</row>
    <row r="1749" spans="2:37"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</row>
    <row r="1750" spans="2:37"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</row>
    <row r="1751" spans="2:37"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</row>
    <row r="1752" spans="2:37"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</row>
    <row r="1753" spans="2:37"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</row>
    <row r="1754" spans="2:37"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</row>
    <row r="1755" spans="2:37"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</row>
    <row r="1756" spans="2:37"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</row>
    <row r="1757" spans="2:37"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</row>
    <row r="1758" spans="2:37"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</row>
    <row r="1759" spans="2:37"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</row>
    <row r="1760" spans="2:37"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</row>
    <row r="1761" spans="2:37"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</row>
    <row r="1762" spans="2:37"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</row>
    <row r="1763" spans="2:37"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</row>
    <row r="1764" spans="2:37"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</row>
    <row r="1765" spans="2:37"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</row>
    <row r="1766" spans="2:37"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</row>
    <row r="1767" spans="2:37"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</row>
    <row r="1768" spans="2:37"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</row>
    <row r="1769" spans="2:37"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</row>
    <row r="1770" spans="2:37"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</row>
    <row r="1771" spans="2:37"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</row>
    <row r="1772" spans="2:37"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</row>
    <row r="1773" spans="2:37"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</row>
    <row r="1774" spans="2:37"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</row>
    <row r="1775" spans="2:37"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</row>
    <row r="1776" spans="2:37"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</row>
    <row r="1777" spans="2:35"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</row>
    <row r="1778" spans="2:35"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</row>
    <row r="1779" spans="2:35"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</row>
    <row r="1780" spans="2:35"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</row>
    <row r="1781" spans="2:35"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</row>
    <row r="1782" spans="2:35"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</row>
    <row r="1783" spans="2:35"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</row>
    <row r="1784" spans="2:35"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</row>
    <row r="1785" spans="2:35"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</row>
    <row r="1786" spans="2:35"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</row>
    <row r="1787" spans="2:35"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</row>
    <row r="1788" spans="2:35"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</row>
    <row r="1789" spans="2:35"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</row>
    <row r="1790" spans="2:35"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</row>
    <row r="1791" spans="2:35"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</row>
    <row r="1792" spans="2:35"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</row>
    <row r="1793" spans="2:35"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</row>
    <row r="1794" spans="2:35"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</row>
    <row r="1795" spans="2:35"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</row>
    <row r="1796" spans="2:35"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</row>
    <row r="1797" spans="2:35"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</row>
    <row r="1798" spans="2:35"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</row>
    <row r="1799" spans="2:35"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</row>
    <row r="1800" spans="2:35"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</row>
    <row r="1801" spans="2:35"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</row>
    <row r="1802" spans="2:35"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</row>
    <row r="1803" spans="2:35"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</row>
    <row r="1804" spans="2:35"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</row>
    <row r="1805" spans="2:35"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</row>
    <row r="1806" spans="2:35"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</row>
    <row r="1807" spans="2:35"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</row>
    <row r="1808" spans="2:35"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</row>
    <row r="1809" spans="2:35"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</row>
    <row r="1810" spans="2:35"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</row>
    <row r="1811" spans="2:35"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</row>
    <row r="1812" spans="2:35"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</row>
    <row r="1813" spans="2:35"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</row>
    <row r="1814" spans="2:35"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</row>
    <row r="1815" spans="2:35"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</row>
    <row r="1816" spans="2:35"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</row>
    <row r="1817" spans="2:35"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</row>
    <row r="1818" spans="2:35"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</row>
    <row r="1819" spans="2:35"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</row>
    <row r="1820" spans="2:35"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</row>
    <row r="1821" spans="2:35"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</row>
    <row r="1822" spans="2:35"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</row>
    <row r="1823" spans="2:35"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</row>
    <row r="1824" spans="2:35"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</row>
    <row r="1825" spans="2:35"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</row>
    <row r="1826" spans="2:35"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</row>
    <row r="1827" spans="2:35"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</row>
    <row r="1828" spans="2:35"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</row>
    <row r="1829" spans="2:35"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</row>
    <row r="1830" spans="2:35"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</row>
    <row r="1831" spans="2:35"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</row>
    <row r="1832" spans="2:35"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</row>
    <row r="1833" spans="2:35"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</row>
    <row r="1834" spans="2:35"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</row>
    <row r="1835" spans="2:35"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</row>
    <row r="1836" spans="2:35"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</row>
    <row r="1837" spans="2:35"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</row>
    <row r="1838" spans="2:35"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</row>
    <row r="1839" spans="2:35"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</row>
    <row r="1840" spans="2:35"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</row>
    <row r="1841" spans="2:35"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</row>
    <row r="1842" spans="2:35"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</row>
    <row r="1843" spans="2:35"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</row>
    <row r="1844" spans="2:35"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</row>
    <row r="1845" spans="2:35"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</row>
    <row r="1846" spans="2:35"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</row>
    <row r="1847" spans="2:35"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</row>
    <row r="1848" spans="2:35"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</row>
    <row r="1849" spans="2:35"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</row>
    <row r="1850" spans="2:35"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</row>
    <row r="1851" spans="2:35"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</row>
    <row r="1852" spans="2:35"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</row>
    <row r="1853" spans="2:35"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</row>
    <row r="1854" spans="2:35"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</row>
    <row r="1855" spans="2:35"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</row>
    <row r="1856" spans="2:35"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</row>
    <row r="1857" spans="2:35"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</row>
    <row r="1858" spans="2:35"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</row>
    <row r="1859" spans="2:35"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</row>
    <row r="1860" spans="2:35"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</row>
    <row r="1861" spans="2:35"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</row>
    <row r="1862" spans="2:35"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</row>
    <row r="1863" spans="2:35"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</row>
    <row r="1864" spans="2:35"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</row>
    <row r="1865" spans="2:35"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</row>
    <row r="1866" spans="2:35"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</row>
    <row r="1867" spans="2:35"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</row>
    <row r="1868" spans="2:35"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</row>
    <row r="1869" spans="2:35"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</row>
    <row r="1870" spans="2:35"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</row>
    <row r="1871" spans="2:35"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</row>
    <row r="1872" spans="2:35"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</row>
    <row r="1873" spans="2:35"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</row>
    <row r="1874" spans="2:35"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</row>
    <row r="1875" spans="2:35"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</row>
    <row r="1876" spans="2:35"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</row>
    <row r="1877" spans="2:35"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</row>
    <row r="1878" spans="2:35"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</row>
    <row r="1879" spans="2:35"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</row>
    <row r="1880" spans="2:35"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</row>
    <row r="1881" spans="2:35"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</row>
    <row r="1882" spans="2:35"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</row>
    <row r="1883" spans="2:35"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</row>
    <row r="1884" spans="2:35"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</row>
    <row r="1885" spans="2:35"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</row>
    <row r="1886" spans="2:35"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</row>
    <row r="1887" spans="2:35"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</row>
    <row r="1888" spans="2:35"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</row>
    <row r="1889" spans="2:35"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</row>
    <row r="1890" spans="2:35"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</row>
    <row r="1891" spans="2:35"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</row>
    <row r="1892" spans="2:35"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</row>
    <row r="1893" spans="2:35"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</row>
    <row r="1894" spans="2:35"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</row>
    <row r="1895" spans="2:35"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</row>
    <row r="1896" spans="2:35"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</row>
    <row r="1897" spans="2:35"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</row>
    <row r="1898" spans="2:35"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</row>
    <row r="1899" spans="2:35"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</row>
    <row r="1900" spans="2:35"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</row>
    <row r="1901" spans="2:35"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</row>
    <row r="1902" spans="2:35"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</row>
    <row r="1903" spans="2:35"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</row>
    <row r="1904" spans="2:35"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</row>
    <row r="1905" spans="2:35"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</row>
    <row r="1906" spans="2:35"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</row>
    <row r="1907" spans="2:35"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</row>
    <row r="1908" spans="2:35"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</row>
    <row r="1909" spans="2:35"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</row>
    <row r="1910" spans="2:35"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</row>
    <row r="1911" spans="2:35"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</row>
    <row r="1912" spans="2:35"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</row>
    <row r="1913" spans="2:35"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</row>
    <row r="1914" spans="2:35"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</row>
    <row r="1915" spans="2:35"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</row>
    <row r="1916" spans="2:35"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</row>
    <row r="1917" spans="2:35"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</row>
    <row r="1918" spans="2:35"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</row>
    <row r="1919" spans="2:35"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</row>
    <row r="1920" spans="2:35"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</row>
    <row r="1921" spans="2:35"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</row>
    <row r="1922" spans="2:35"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</row>
    <row r="1923" spans="2:35"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</row>
    <row r="1924" spans="2:35"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</row>
    <row r="1925" spans="2:35"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</row>
    <row r="1926" spans="2:35"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</row>
    <row r="1927" spans="2:35"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</row>
    <row r="1928" spans="2:35"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</row>
    <row r="1929" spans="2:35"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</row>
    <row r="1930" spans="2:35"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</row>
    <row r="1931" spans="2:35"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</row>
    <row r="1932" spans="2:35"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</row>
    <row r="1933" spans="2:35"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</row>
    <row r="1934" spans="2:35"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</row>
    <row r="1935" spans="2:35"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</row>
    <row r="1936" spans="2:35"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</row>
    <row r="1937" spans="2:35"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</row>
    <row r="1938" spans="2:35"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</row>
    <row r="1939" spans="2:35"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</row>
    <row r="1940" spans="2:35"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</row>
    <row r="1941" spans="2:35"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</row>
    <row r="1942" spans="2:35"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</row>
    <row r="1943" spans="2:35"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</row>
    <row r="1944" spans="2:35"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</row>
    <row r="1945" spans="2:35"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</row>
    <row r="1946" spans="2:35"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</row>
    <row r="1947" spans="2:35"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</row>
    <row r="1948" spans="2:35"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</row>
    <row r="1949" spans="2:35"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</row>
    <row r="1950" spans="2:35"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</row>
    <row r="1951" spans="2:35"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</row>
    <row r="1952" spans="2:35"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</row>
    <row r="1953" spans="2:35"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</row>
    <row r="1954" spans="2:35"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</row>
    <row r="1955" spans="2:35"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</row>
    <row r="1956" spans="2:35"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</row>
    <row r="1957" spans="2:35"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</row>
    <row r="1958" spans="2:35"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</row>
    <row r="1959" spans="2:35"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</row>
    <row r="1960" spans="2:35"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</row>
    <row r="1961" spans="2:35"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</row>
    <row r="1962" spans="2:35"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</row>
    <row r="1963" spans="2:35"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</row>
    <row r="1964" spans="2:35"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</row>
    <row r="1965" spans="2:35"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</row>
    <row r="1966" spans="2:35"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</row>
    <row r="1967" spans="2:35"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</row>
    <row r="1968" spans="2:35"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</row>
    <row r="1969" spans="2:35"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</row>
    <row r="1970" spans="2:35"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</row>
    <row r="1971" spans="2:35"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</row>
    <row r="1972" spans="2:35"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</row>
    <row r="1973" spans="2:35"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</row>
    <row r="1974" spans="2:35"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</row>
    <row r="1975" spans="2:35"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</row>
    <row r="1976" spans="2:35"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</row>
    <row r="1977" spans="2:35"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</row>
    <row r="1978" spans="2:35"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</row>
    <row r="1979" spans="2:35"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</row>
    <row r="1980" spans="2:35"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</row>
    <row r="1981" spans="2:35"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</row>
    <row r="1982" spans="2:35"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</row>
    <row r="1983" spans="2:35"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</row>
    <row r="1984" spans="2:35"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</row>
    <row r="1985" spans="2:35"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</row>
    <row r="1986" spans="2:35"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</row>
    <row r="1987" spans="2:35"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</row>
    <row r="1988" spans="2:35"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</row>
    <row r="1989" spans="2:35"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</row>
    <row r="1990" spans="2:35"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</row>
    <row r="1991" spans="2:35"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</row>
    <row r="1992" spans="2:35"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</row>
    <row r="1993" spans="2:35"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</row>
    <row r="1994" spans="2:35"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</row>
    <row r="1995" spans="2:35"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</row>
    <row r="1996" spans="2:35"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</row>
    <row r="1997" spans="2:35"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</row>
    <row r="1998" spans="2:35"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</row>
    <row r="1999" spans="2:35"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</row>
    <row r="2000" spans="2:35"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</row>
    <row r="2001" spans="2:35"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</row>
    <row r="2002" spans="2:35"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</row>
    <row r="2003" spans="2:35"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</row>
    <row r="2004" spans="2:35"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</row>
    <row r="2005" spans="2:35"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</row>
    <row r="2006" spans="2:35"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</row>
    <row r="2007" spans="2:35"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</row>
    <row r="2008" spans="2:35"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</row>
    <row r="2009" spans="2:35"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</row>
    <row r="2010" spans="2:35"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</row>
    <row r="2011" spans="2:35"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</row>
    <row r="2012" spans="2:35"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</row>
    <row r="2013" spans="2:35"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</row>
    <row r="2014" spans="2:35"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</row>
    <row r="2015" spans="2:35"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</row>
    <row r="2016" spans="2:35"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</row>
    <row r="2017" spans="2:35"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</row>
    <row r="2018" spans="2:35"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</row>
    <row r="2019" spans="2:35"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</row>
    <row r="2020" spans="2:35"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</row>
    <row r="2021" spans="2:35"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</row>
    <row r="2022" spans="2:35"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</row>
    <row r="2023" spans="2:35"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</row>
    <row r="2024" spans="2:35"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</row>
    <row r="2025" spans="2:35"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</row>
    <row r="2026" spans="2:35"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</row>
    <row r="2027" spans="2:35"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</row>
    <row r="2028" spans="2:35"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</row>
    <row r="2029" spans="2:35"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</row>
    <row r="2030" spans="2:35"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</row>
    <row r="2031" spans="2:35"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</row>
    <row r="2032" spans="2:35"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</row>
    <row r="2033" spans="2:35"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</row>
    <row r="2034" spans="2:35"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</row>
    <row r="2035" spans="2:35"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</row>
    <row r="2036" spans="2:35"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</row>
    <row r="2037" spans="2:35"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</row>
    <row r="2038" spans="2:35"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</row>
    <row r="2039" spans="2:35"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</row>
    <row r="2040" spans="2:35"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</row>
    <row r="2041" spans="2:35"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</row>
    <row r="2042" spans="2:35"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</row>
    <row r="2043" spans="2:35"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</row>
    <row r="2044" spans="2:35"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</row>
    <row r="2045" spans="2:35"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</row>
    <row r="2046" spans="2:35"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</row>
    <row r="2047" spans="2:35"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</row>
    <row r="2048" spans="2:35"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</row>
    <row r="2049" spans="2:35"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</row>
    <row r="2050" spans="2:35"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</row>
    <row r="2051" spans="2:35"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</row>
    <row r="2052" spans="2:35"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</row>
    <row r="2053" spans="2:35"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</row>
    <row r="2054" spans="2:35"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</row>
    <row r="2055" spans="2:35"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</row>
    <row r="2056" spans="2:35"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</row>
    <row r="2057" spans="2:35"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</row>
    <row r="2058" spans="2:35"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</row>
    <row r="2059" spans="2:35"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</row>
    <row r="2060" spans="2:35"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</row>
    <row r="2061" spans="2:35"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</row>
    <row r="2062" spans="2:35"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</row>
    <row r="2063" spans="2:35"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</row>
    <row r="2064" spans="2:35"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</row>
    <row r="2065" spans="2:35"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</row>
    <row r="2066" spans="2:35"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</row>
    <row r="2067" spans="2:35"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</row>
    <row r="2068" spans="2:35"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</row>
    <row r="2069" spans="2:35"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</row>
    <row r="2070" spans="2:35"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</row>
    <row r="2071" spans="2:35"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</row>
    <row r="2072" spans="2:35"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</row>
    <row r="2073" spans="2:35"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</row>
    <row r="2074" spans="2:35"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</row>
    <row r="2075" spans="2:35"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</row>
    <row r="2076" spans="2:35"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</row>
    <row r="2077" spans="2:35"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</row>
    <row r="2078" spans="2:35"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</row>
    <row r="2079" spans="2:35"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</row>
    <row r="2080" spans="2:35"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</row>
    <row r="2081" spans="2:35"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</row>
    <row r="2082" spans="2:35"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</row>
    <row r="2083" spans="2:35"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</row>
    <row r="2084" spans="2:35"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</row>
    <row r="2085" spans="2:35"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</row>
    <row r="2086" spans="2:35"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</row>
    <row r="2087" spans="2:35"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</row>
    <row r="2088" spans="2:35"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</row>
    <row r="2089" spans="2:35"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</row>
    <row r="2090" spans="2:35"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</row>
    <row r="2091" spans="2:35"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</row>
    <row r="2092" spans="2:35"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</row>
    <row r="2093" spans="2:35"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</row>
    <row r="2094" spans="2:35"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</row>
    <row r="2095" spans="2:35"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</row>
    <row r="2096" spans="2:35"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</row>
    <row r="2097" spans="2:35"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</row>
    <row r="2098" spans="2:35"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</row>
    <row r="2099" spans="2:35"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</row>
    <row r="2100" spans="2:35"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</row>
    <row r="2101" spans="2:35"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</row>
    <row r="2102" spans="2:35"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</row>
    <row r="2103" spans="2:35"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</row>
    <row r="2104" spans="2:35"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</row>
    <row r="2105" spans="2:35"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</row>
    <row r="2106" spans="2:35"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</row>
    <row r="2107" spans="2:35"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</row>
    <row r="2108" spans="2:35"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</row>
    <row r="2109" spans="2:35"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</row>
    <row r="2110" spans="2:35"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</row>
    <row r="2111" spans="2:35"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</row>
    <row r="2112" spans="2:35"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</row>
    <row r="2113" spans="2:35"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</row>
    <row r="2114" spans="2:35"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</row>
    <row r="2115" spans="2:35"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</row>
    <row r="2116" spans="2:35"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</row>
    <row r="2117" spans="2:35"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</row>
    <row r="2118" spans="2:35"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</row>
    <row r="2119" spans="2:35"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</row>
    <row r="2120" spans="2:35"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</row>
    <row r="2121" spans="2:35"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</row>
    <row r="2122" spans="2:35"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</row>
    <row r="2123" spans="2:35"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</row>
    <row r="2124" spans="2:35"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</row>
    <row r="2125" spans="2:35"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</row>
    <row r="2126" spans="2:35"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</row>
    <row r="2127" spans="2:35"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</row>
    <row r="2128" spans="2:35"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</row>
    <row r="2129" spans="2:35"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</row>
    <row r="2130" spans="2:35"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</row>
    <row r="2131" spans="2:35"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</row>
    <row r="2132" spans="2:35"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</row>
    <row r="2133" spans="2:35"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</row>
    <row r="2134" spans="2:35"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</row>
    <row r="2135" spans="2:35"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</row>
    <row r="2136" spans="2:35"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</row>
    <row r="2137" spans="2:35"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</row>
    <row r="2138" spans="2:35"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</row>
    <row r="2139" spans="2:35"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</row>
    <row r="2140" spans="2:35"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</row>
    <row r="2141" spans="2:35"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</row>
    <row r="2142" spans="2:35"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</row>
    <row r="2143" spans="2:35"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</row>
    <row r="2144" spans="2:35"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</row>
    <row r="2145" spans="2:35"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</row>
    <row r="2146" spans="2:35"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</row>
    <row r="2147" spans="2:35"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</row>
    <row r="2148" spans="2:35"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</row>
    <row r="2149" spans="2:35"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</row>
    <row r="2150" spans="2:35"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</row>
    <row r="2151" spans="2:35"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</row>
    <row r="2152" spans="2:35"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</row>
    <row r="2153" spans="2:35"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</row>
    <row r="2154" spans="2:35"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</row>
    <row r="2155" spans="2:35"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</row>
    <row r="2156" spans="2:35"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</row>
    <row r="2157" spans="2:35"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</row>
    <row r="2158" spans="2:35"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</row>
    <row r="2159" spans="2:35"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</row>
    <row r="2160" spans="2:35"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</row>
    <row r="2161" spans="2:35"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</row>
    <row r="2162" spans="2:35"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</row>
    <row r="2163" spans="2:35"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</row>
    <row r="2164" spans="2:35"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</row>
    <row r="2165" spans="2:35"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  <c r="AI2165" s="3"/>
    </row>
    <row r="2166" spans="2:35"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  <c r="AI2166" s="3"/>
    </row>
    <row r="2167" spans="2:35"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  <c r="AI2167" s="3"/>
    </row>
    <row r="2168" spans="2:35"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  <c r="AI2168" s="3"/>
    </row>
    <row r="2169" spans="2:35"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  <c r="AI2169" s="3"/>
    </row>
    <row r="2170" spans="2:35"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  <c r="AI2170" s="3"/>
    </row>
    <row r="2171" spans="2:35"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  <c r="AI2171" s="3"/>
    </row>
    <row r="2172" spans="2:35"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  <c r="AI2172" s="3"/>
    </row>
    <row r="2173" spans="2:35"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  <c r="AI2173" s="3"/>
    </row>
    <row r="2174" spans="2:35"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  <c r="AI2174" s="3"/>
    </row>
    <row r="2175" spans="2:35"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  <c r="AI2175" s="3"/>
    </row>
    <row r="2176" spans="2:35"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  <c r="AI2176" s="3"/>
    </row>
    <row r="2177" spans="2:35"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  <c r="AI2177" s="3"/>
    </row>
    <row r="2178" spans="2:35"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  <c r="AI2178" s="3"/>
    </row>
    <row r="2179" spans="2:35"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  <c r="AI2179" s="3"/>
    </row>
    <row r="2180" spans="2:35"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  <c r="AI2180" s="3"/>
    </row>
    <row r="2181" spans="2:35"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  <c r="AI2181" s="3"/>
    </row>
    <row r="2182" spans="2:35"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  <c r="AI2182" s="3"/>
    </row>
    <row r="2183" spans="2:35"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  <c r="AI2183" s="3"/>
    </row>
    <row r="2184" spans="2:35"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  <c r="AI2184" s="3"/>
    </row>
    <row r="2185" spans="2:35"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  <c r="AI2185" s="3"/>
    </row>
    <row r="2186" spans="2:35"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  <c r="AI2186" s="3"/>
    </row>
    <row r="2187" spans="2:35"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  <c r="AI2187" s="3"/>
    </row>
    <row r="2188" spans="2:35"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  <c r="AI2188" s="3"/>
    </row>
    <row r="2189" spans="2:35"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  <c r="AI2189" s="3"/>
    </row>
    <row r="2190" spans="2:35"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  <c r="AI2190" s="3"/>
    </row>
    <row r="2191" spans="2:35"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  <c r="AI2191" s="3"/>
    </row>
    <row r="2192" spans="2:35"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  <c r="AI2192" s="3"/>
    </row>
    <row r="2193" spans="2:35"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  <c r="AI2193" s="3"/>
    </row>
    <row r="2194" spans="2:35"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  <c r="AI2194" s="3"/>
    </row>
    <row r="2195" spans="2:35"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  <c r="AI2195" s="3"/>
    </row>
    <row r="2196" spans="2:35"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  <c r="AI2196" s="3"/>
    </row>
    <row r="2197" spans="2:35"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  <c r="AI2197" s="3"/>
    </row>
    <row r="2198" spans="2:35"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  <c r="AI2198" s="3"/>
    </row>
    <row r="2199" spans="2:35"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  <c r="AI2199" s="3"/>
    </row>
    <row r="2200" spans="2:35"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  <c r="AI2200" s="3"/>
    </row>
    <row r="2201" spans="2:35"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  <c r="AI2201" s="3"/>
    </row>
    <row r="2202" spans="2:35"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  <c r="AI2202" s="3"/>
    </row>
    <row r="2203" spans="2:35"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  <c r="AI2203" s="3"/>
    </row>
    <row r="2204" spans="2:35"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  <c r="AI2204" s="3"/>
    </row>
    <row r="2205" spans="2:35"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  <c r="AI2205" s="3"/>
    </row>
    <row r="2206" spans="2:35"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  <c r="AI2206" s="3"/>
    </row>
    <row r="2207" spans="2:35"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  <c r="AI2207" s="3"/>
    </row>
    <row r="2208" spans="2:35"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  <c r="AI2208" s="3"/>
    </row>
    <row r="2209" spans="2:35"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  <c r="AI2209" s="3"/>
    </row>
    <row r="2210" spans="2:35"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  <c r="AI2210" s="3"/>
    </row>
    <row r="2211" spans="2:35"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  <c r="AI2211" s="3"/>
    </row>
    <row r="2212" spans="2:35"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  <c r="AI2212" s="3"/>
    </row>
    <row r="2213" spans="2:35"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  <c r="AI2213" s="3"/>
    </row>
    <row r="2214" spans="2:35"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  <c r="AI2214" s="3"/>
    </row>
    <row r="2215" spans="2:35"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  <c r="AI2215" s="3"/>
    </row>
    <row r="2216" spans="2:35"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  <c r="AI2216" s="3"/>
    </row>
    <row r="2217" spans="2:35"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  <c r="AI2217" s="3"/>
    </row>
    <row r="2218" spans="2:35"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  <c r="AI2218" s="3"/>
    </row>
    <row r="2219" spans="2:35"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  <c r="AI2219" s="3"/>
    </row>
    <row r="2220" spans="2:35"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  <c r="AI2220" s="3"/>
    </row>
    <row r="2221" spans="2:35"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  <c r="AI2221" s="3"/>
    </row>
    <row r="2222" spans="2:35"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  <c r="AI2222" s="3"/>
    </row>
    <row r="2223" spans="2:35"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  <c r="AI2223" s="3"/>
    </row>
    <row r="2224" spans="2:35"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  <c r="AI2224" s="3"/>
    </row>
    <row r="2225" spans="2:35"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  <c r="AI2225" s="3"/>
    </row>
    <row r="2226" spans="2:35"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  <c r="AI2226" s="3"/>
    </row>
    <row r="2227" spans="2:35"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  <c r="AI2227" s="3"/>
    </row>
    <row r="2228" spans="2:35"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  <c r="AI2228" s="3"/>
    </row>
    <row r="2229" spans="2:35"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  <c r="AI2229" s="3"/>
    </row>
    <row r="2230" spans="2:35"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  <c r="AI2230" s="3"/>
    </row>
    <row r="2231" spans="2:35"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  <c r="AI2231" s="3"/>
    </row>
    <row r="2232" spans="2:35"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  <c r="AI2232" s="3"/>
    </row>
    <row r="2233" spans="2:35"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  <c r="AI2233" s="3"/>
    </row>
    <row r="2234" spans="2:35"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  <c r="AI2234" s="3"/>
    </row>
    <row r="2235" spans="2:35"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  <c r="AI2235" s="3"/>
    </row>
    <row r="2236" spans="2:35"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  <c r="AI2236" s="3"/>
    </row>
    <row r="2237" spans="2:35"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  <c r="AI2237" s="3"/>
    </row>
    <row r="2238" spans="2:35"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  <c r="AI2238" s="3"/>
    </row>
    <row r="2239" spans="2:35"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  <c r="AI2239" s="3"/>
    </row>
    <row r="2240" spans="2:35"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  <c r="AI2240" s="3"/>
    </row>
    <row r="2241" spans="2:35"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  <c r="AI2241" s="3"/>
    </row>
    <row r="2242" spans="2:35"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  <c r="AI2242" s="3"/>
    </row>
    <row r="2243" spans="2:35"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  <c r="AI2243" s="3"/>
    </row>
    <row r="2244" spans="2:35"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  <c r="AI2244" s="3"/>
    </row>
    <row r="2245" spans="2:35"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  <c r="AI2245" s="3"/>
    </row>
    <row r="2246" spans="2:35"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  <c r="AI2246" s="3"/>
    </row>
    <row r="2247" spans="2:35"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  <c r="AI2247" s="3"/>
    </row>
    <row r="2248" spans="2:35"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  <c r="AI2248" s="3"/>
    </row>
    <row r="2249" spans="2:35"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  <c r="AI2249" s="3"/>
    </row>
    <row r="2250" spans="2:35"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  <c r="AI2250" s="3"/>
    </row>
    <row r="2251" spans="2:35"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  <c r="AI2251" s="3"/>
    </row>
    <row r="2252" spans="2:35"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  <c r="AI2252" s="3"/>
    </row>
    <row r="2253" spans="2:35"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  <c r="AI2253" s="3"/>
    </row>
    <row r="2254" spans="2:35"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  <c r="AI2254" s="3"/>
    </row>
    <row r="2255" spans="2:35"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  <c r="AI2255" s="3"/>
    </row>
    <row r="2256" spans="2:35"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  <c r="AI2256" s="3"/>
    </row>
    <row r="2257" spans="2:35"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  <c r="AI2257" s="3"/>
    </row>
    <row r="2258" spans="2:35"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  <c r="AI2258" s="3"/>
    </row>
    <row r="2259" spans="2:35"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  <c r="AI2259" s="3"/>
    </row>
    <row r="2260" spans="2:35"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  <c r="AI2260" s="3"/>
    </row>
    <row r="2261" spans="2:35"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  <c r="AI2261" s="3"/>
    </row>
    <row r="2262" spans="2:35"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  <c r="AI2262" s="3"/>
    </row>
    <row r="2263" spans="2:35"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  <c r="AI2263" s="3"/>
    </row>
    <row r="2264" spans="2:35"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  <c r="AI2264" s="3"/>
    </row>
    <row r="2265" spans="2:35"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  <c r="AI2265" s="3"/>
    </row>
    <row r="2266" spans="2:35"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  <c r="AI2266" s="3"/>
    </row>
    <row r="2267" spans="2:35"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  <c r="AI2267" s="3"/>
    </row>
    <row r="2268" spans="2:35"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  <c r="AI2268" s="3"/>
    </row>
    <row r="2269" spans="2:35"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  <c r="AI2269" s="3"/>
    </row>
    <row r="2270" spans="2:35"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  <c r="AI2270" s="3"/>
    </row>
    <row r="2271" spans="2:35"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  <c r="AI2271" s="3"/>
    </row>
    <row r="2272" spans="2:35"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  <c r="AI2272" s="3"/>
    </row>
    <row r="2273" spans="2:35"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  <c r="AI2273" s="3"/>
    </row>
    <row r="2274" spans="2:35"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  <c r="AI2274" s="3"/>
    </row>
    <row r="2275" spans="2:35"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  <c r="AI2275" s="3"/>
    </row>
    <row r="2276" spans="2:35"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  <c r="AI2276" s="3"/>
    </row>
    <row r="2277" spans="2:35"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  <c r="AI2277" s="3"/>
    </row>
    <row r="2278" spans="2:35"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  <c r="AI2278" s="3"/>
    </row>
    <row r="2279" spans="2:35"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  <c r="AI2279" s="3"/>
    </row>
    <row r="2280" spans="2:35"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  <c r="AI2280" s="3"/>
    </row>
    <row r="2281" spans="2:35"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  <c r="AI2281" s="3"/>
    </row>
    <row r="2282" spans="2:35"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  <c r="AI2282" s="3"/>
    </row>
    <row r="2283" spans="2:35"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  <c r="AI2283" s="3"/>
    </row>
    <row r="2284" spans="2:35"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  <c r="AI2284" s="3"/>
    </row>
    <row r="2285" spans="2:35"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  <c r="AI2285" s="3"/>
    </row>
    <row r="2286" spans="2:35"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  <c r="AI2286" s="3"/>
    </row>
    <row r="2287" spans="2:35"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  <c r="AI2287" s="3"/>
    </row>
    <row r="2288" spans="2:35"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  <c r="AI2288" s="3"/>
    </row>
    <row r="2289" spans="2:35"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  <c r="AI2289" s="3"/>
    </row>
    <row r="2290" spans="2:35"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  <c r="AI2290" s="3"/>
    </row>
    <row r="2291" spans="2:35"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  <c r="AI2291" s="3"/>
    </row>
    <row r="2292" spans="2:35"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  <c r="AI2292" s="3"/>
    </row>
    <row r="2293" spans="2:35"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  <c r="AI2293" s="3"/>
    </row>
    <row r="2294" spans="2:35"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  <c r="AI2294" s="3"/>
    </row>
    <row r="2295" spans="2:35"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  <c r="AI2295" s="3"/>
    </row>
    <row r="2296" spans="2:35"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  <c r="AI2296" s="3"/>
    </row>
    <row r="2297" spans="2:35"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  <c r="AI2297" s="3"/>
    </row>
    <row r="2298" spans="2:35"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  <c r="AI2298" s="3"/>
    </row>
    <row r="2299" spans="2:35"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  <c r="AI2299" s="3"/>
    </row>
    <row r="2300" spans="2:35"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  <c r="AI2300" s="3"/>
    </row>
    <row r="2301" spans="2:35"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  <c r="AI2301" s="3"/>
    </row>
    <row r="2302" spans="2:35"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  <c r="AI2302" s="3"/>
    </row>
    <row r="2303" spans="2:35"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  <c r="AI2303" s="3"/>
    </row>
    <row r="2304" spans="2:35"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  <c r="AI2304" s="3"/>
    </row>
    <row r="2305" spans="2:35"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  <c r="AI2305" s="3"/>
    </row>
    <row r="2306" spans="2:35"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  <c r="AI2306" s="3"/>
    </row>
    <row r="2307" spans="2:35"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  <c r="AI2307" s="3"/>
    </row>
    <row r="2308" spans="2:35"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  <c r="AI2308" s="3"/>
    </row>
    <row r="2309" spans="2:35"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  <c r="AI2309" s="3"/>
    </row>
    <row r="2310" spans="2:35"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  <c r="AI2310" s="3"/>
    </row>
    <row r="2311" spans="2:35"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  <c r="AI2311" s="3"/>
    </row>
    <row r="2312" spans="2:35"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  <c r="AI2312" s="3"/>
    </row>
    <row r="2313" spans="2:35"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  <c r="AI2313" s="3"/>
    </row>
    <row r="2314" spans="2:35"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  <c r="AI2314" s="3"/>
    </row>
    <row r="2315" spans="2:35"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  <c r="AI2315" s="3"/>
    </row>
    <row r="2316" spans="2:35"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  <c r="AI2316" s="3"/>
    </row>
    <row r="2317" spans="2:35"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  <c r="AI2317" s="3"/>
    </row>
    <row r="2318" spans="2:35"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  <c r="AI2318" s="3"/>
    </row>
    <row r="2319" spans="2:35"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  <c r="AI2319" s="3"/>
    </row>
    <row r="2320" spans="2:35"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  <c r="AI2320" s="3"/>
    </row>
    <row r="2321" spans="2:35"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  <c r="AI2321" s="3"/>
    </row>
    <row r="2322" spans="2:35"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  <c r="AI2322" s="3"/>
    </row>
    <row r="2323" spans="2:35"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  <c r="AI2323" s="3"/>
    </row>
    <row r="2324" spans="2:35"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  <c r="AI2324" s="3"/>
    </row>
    <row r="2325" spans="2:35"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  <c r="AI2325" s="3"/>
    </row>
    <row r="2326" spans="2:35"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  <c r="AI2326" s="3"/>
    </row>
    <row r="2327" spans="2:35"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  <c r="AI2327" s="3"/>
    </row>
    <row r="2328" spans="2:35"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  <c r="AI2328" s="3"/>
    </row>
    <row r="2329" spans="2:35"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  <c r="AI2329" s="3"/>
    </row>
    <row r="2330" spans="2:35"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  <c r="AI2330" s="3"/>
    </row>
    <row r="2331" spans="2:35"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  <c r="AI2331" s="3"/>
    </row>
    <row r="2332" spans="2:35"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  <c r="AI2332" s="3"/>
    </row>
    <row r="2333" spans="2:35"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  <c r="AI2333" s="3"/>
    </row>
    <row r="2334" spans="2:35"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  <c r="AI2334" s="3"/>
    </row>
    <row r="2335" spans="2:35"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  <c r="AI2335" s="3"/>
    </row>
    <row r="2336" spans="2:35"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  <c r="AI2336" s="3"/>
    </row>
    <row r="2337" spans="2:35"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  <c r="AI2337" s="3"/>
    </row>
    <row r="2338" spans="2:35"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  <c r="AI2338" s="3"/>
    </row>
    <row r="2339" spans="2:35"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  <c r="AI2339" s="3"/>
    </row>
    <row r="2340" spans="2:35"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  <c r="AI2340" s="3"/>
    </row>
    <row r="2341" spans="2:35"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  <c r="AI2341" s="3"/>
    </row>
    <row r="2342" spans="2:35"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  <c r="AI2342" s="3"/>
    </row>
    <row r="2343" spans="2:35"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  <c r="AI2343" s="3"/>
    </row>
    <row r="2344" spans="2:35"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  <c r="AI2344" s="3"/>
    </row>
    <row r="2345" spans="2:35"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  <c r="AI2345" s="3"/>
    </row>
    <row r="2346" spans="2:35"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  <c r="AI2346" s="3"/>
    </row>
    <row r="2347" spans="2:35"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  <c r="AI2347" s="3"/>
    </row>
    <row r="2348" spans="2:35"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  <c r="AI2348" s="3"/>
    </row>
    <row r="2349" spans="2:35"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  <c r="AI2349" s="3"/>
    </row>
    <row r="2350" spans="2:35"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  <c r="AI2350" s="3"/>
    </row>
    <row r="2351" spans="2:35"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  <c r="AI2351" s="3"/>
    </row>
    <row r="2352" spans="2:35"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  <c r="AI2352" s="3"/>
    </row>
    <row r="2353" spans="2:35"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  <c r="AI2353" s="3"/>
    </row>
    <row r="2354" spans="2:35"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  <c r="AI2354" s="3"/>
    </row>
    <row r="2355" spans="2:35"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  <c r="AI2355" s="3"/>
    </row>
    <row r="2356" spans="2:35"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  <c r="AI2356" s="3"/>
    </row>
    <row r="2357" spans="2:35"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  <c r="AI2357" s="3"/>
    </row>
    <row r="2358" spans="2:35"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  <c r="AI2358" s="3"/>
    </row>
    <row r="2359" spans="2:35"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  <c r="AI2359" s="3"/>
    </row>
    <row r="2360" spans="2:35"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  <c r="AI2360" s="3"/>
    </row>
    <row r="2361" spans="2:35"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  <c r="AI2361" s="3"/>
    </row>
    <row r="2362" spans="2:35"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  <c r="AI2362" s="3"/>
    </row>
    <row r="2363" spans="2:35"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  <c r="AI2363" s="3"/>
    </row>
    <row r="2364" spans="2:35"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  <c r="AI2364" s="3"/>
    </row>
    <row r="2365" spans="2:35"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  <c r="AI2365" s="3"/>
    </row>
    <row r="2366" spans="2:35"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  <c r="AI2366" s="3"/>
    </row>
    <row r="2367" spans="2:35"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  <c r="AI2367" s="3"/>
    </row>
    <row r="2368" spans="2:35"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  <c r="AI2368" s="3"/>
    </row>
    <row r="2369" spans="2:35"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  <c r="AI2369" s="3"/>
    </row>
    <row r="2370" spans="2:35"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  <c r="AI2370" s="3"/>
    </row>
    <row r="2371" spans="2:35"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  <c r="AI2371" s="3"/>
    </row>
  </sheetData>
  <customSheetViews>
    <customSheetView guid="{BFBF14C5-8F43-4327-964D-C3721EBBE767}" topLeftCell="Y1">
      <selection activeCell="C8" sqref="C8"/>
      <pageMargins left="0.27559055118110237" right="0.11811023622047245" top="0.51181102362204722" bottom="0.15748031496062992" header="0.31496062992125984" footer="0.31496062992125984"/>
      <pageSetup paperSize="9" scale="25" orientation="landscape" r:id="rId1"/>
    </customSheetView>
    <customSheetView guid="{BB23D0A1-0912-4730-91DD-F104F1EF71BF}" scale="60" showPageBreaks="1" topLeftCell="A4">
      <pane xSplit="2" ySplit="4" topLeftCell="C8" activePane="bottomRight" state="frozen"/>
      <selection pane="bottomRight" activeCell="Z39" sqref="Z39"/>
      <pageMargins left="0.27559055118110237" right="0.11811023622047245" top="0.51181102362204722" bottom="0.15748031496062992" header="0.31496062992125984" footer="0.31496062992125984"/>
      <pageSetup paperSize="9" scale="25" orientation="landscape" r:id="rId2"/>
    </customSheetView>
    <customSheetView guid="{29D25C6F-0E47-4C4F-AC4A-82E4D72B51A9}" topLeftCell="A4">
      <pane xSplit="2" ySplit="4" topLeftCell="H8" activePane="bottomRight" state="frozen"/>
      <selection pane="bottomRight" activeCell="Z39" sqref="Z39"/>
      <pageMargins left="0.27559055118110237" right="0.11811023622047245" top="0.51181102362204722" bottom="0.15748031496062992" header="0.31496062992125984" footer="0.31496062992125984"/>
      <pageSetup paperSize="9" scale="25" orientation="landscape" r:id="rId3"/>
    </customSheetView>
  </customSheetViews>
  <mergeCells count="109">
    <mergeCell ref="E147:H147"/>
    <mergeCell ref="E158:H158"/>
    <mergeCell ref="E148:H148"/>
    <mergeCell ref="A149:H149"/>
    <mergeCell ref="E150:H150"/>
    <mergeCell ref="E151:H151"/>
    <mergeCell ref="E152:H152"/>
    <mergeCell ref="E153:H153"/>
    <mergeCell ref="A154:H154"/>
    <mergeCell ref="E155:H155"/>
    <mergeCell ref="E156:H156"/>
    <mergeCell ref="E157:H157"/>
    <mergeCell ref="E146:H146"/>
    <mergeCell ref="E135:H135"/>
    <mergeCell ref="E136:H136"/>
    <mergeCell ref="E137:H137"/>
    <mergeCell ref="E138:H138"/>
    <mergeCell ref="E139:H139"/>
    <mergeCell ref="E140:H140"/>
    <mergeCell ref="E141:H141"/>
    <mergeCell ref="E142:H142"/>
    <mergeCell ref="E143:H143"/>
    <mergeCell ref="E144:H144"/>
    <mergeCell ref="E145:H145"/>
    <mergeCell ref="E134:H134"/>
    <mergeCell ref="E120:H120"/>
    <mergeCell ref="E121:H121"/>
    <mergeCell ref="E122:H122"/>
    <mergeCell ref="E123:H123"/>
    <mergeCell ref="A126:H126"/>
    <mergeCell ref="A129:H129"/>
    <mergeCell ref="E130:H130"/>
    <mergeCell ref="E131:H131"/>
    <mergeCell ref="E132:H132"/>
    <mergeCell ref="E133:H133"/>
    <mergeCell ref="A127:A128"/>
    <mergeCell ref="E127:H128"/>
    <mergeCell ref="B127:B128"/>
    <mergeCell ref="C127:C128"/>
    <mergeCell ref="D127:D128"/>
    <mergeCell ref="A119:H119"/>
    <mergeCell ref="E108:H108"/>
    <mergeCell ref="E109:H109"/>
    <mergeCell ref="E110:H110"/>
    <mergeCell ref="E111:H111"/>
    <mergeCell ref="E112:H112"/>
    <mergeCell ref="E113:H113"/>
    <mergeCell ref="A114:H114"/>
    <mergeCell ref="E115:H115"/>
    <mergeCell ref="E116:H116"/>
    <mergeCell ref="E117:H117"/>
    <mergeCell ref="E118:H118"/>
    <mergeCell ref="E107:H107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E104:H104"/>
    <mergeCell ref="E105:H105"/>
    <mergeCell ref="E106:H106"/>
    <mergeCell ref="A91:H91"/>
    <mergeCell ref="A94:H94"/>
    <mergeCell ref="E95:H95"/>
    <mergeCell ref="A85:H85"/>
    <mergeCell ref="D88:H88"/>
    <mergeCell ref="A86:A87"/>
    <mergeCell ref="D86:H87"/>
    <mergeCell ref="A92:A93"/>
    <mergeCell ref="B92:B93"/>
    <mergeCell ref="E92:H93"/>
    <mergeCell ref="C92:C93"/>
    <mergeCell ref="D92:D93"/>
    <mergeCell ref="B86:B87"/>
    <mergeCell ref="C86:C87"/>
    <mergeCell ref="B83:C83"/>
    <mergeCell ref="D83:H83"/>
    <mergeCell ref="A44:B44"/>
    <mergeCell ref="AC44:AG44"/>
    <mergeCell ref="A46:AG46"/>
    <mergeCell ref="A81:H81"/>
    <mergeCell ref="B82:C82"/>
    <mergeCell ref="D82:H82"/>
    <mergeCell ref="A48:D48"/>
    <mergeCell ref="A43:AH43"/>
    <mergeCell ref="AE4:AE6"/>
    <mergeCell ref="AF4:AF6"/>
    <mergeCell ref="A7:AH7"/>
    <mergeCell ref="A27:B27"/>
    <mergeCell ref="AC27:AG27"/>
    <mergeCell ref="A29:AH29"/>
    <mergeCell ref="A34:B34"/>
    <mergeCell ref="AC34:AG34"/>
    <mergeCell ref="A36:AH36"/>
    <mergeCell ref="A41:B41"/>
    <mergeCell ref="AC41:AG41"/>
    <mergeCell ref="A1:AH1"/>
    <mergeCell ref="A2:AH2"/>
    <mergeCell ref="A3:A6"/>
    <mergeCell ref="B3:B6"/>
    <mergeCell ref="C3:AB3"/>
    <mergeCell ref="AC3:AC6"/>
    <mergeCell ref="AD3:AF3"/>
    <mergeCell ref="AG3:AG6"/>
    <mergeCell ref="AH3:AH6"/>
    <mergeCell ref="AD4:AD6"/>
  </mergeCells>
  <pageMargins left="0.27559055118110237" right="0.11811023622047245" top="0.51181102362204722" bottom="0.15748031496062992" header="0.31496062992125984" footer="0.31496062992125984"/>
  <pageSetup paperSize="9" scale="25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RMR - 2025 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CAVALCANTI</dc:creator>
  <cp:keywords>GERENTE DE FISCALIZAÇÃO</cp:keywords>
  <cp:lastModifiedBy>José Ivaldo Gonçalves</cp:lastModifiedBy>
  <cp:revision/>
  <cp:lastPrinted>2024-12-27T15:12:58Z</cp:lastPrinted>
  <dcterms:created xsi:type="dcterms:W3CDTF">2012-01-11T17:48:40Z</dcterms:created>
  <dcterms:modified xsi:type="dcterms:W3CDTF">2025-07-28T12:24:46Z</dcterms:modified>
</cp:coreProperties>
</file>